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\Desktop\하임디엔씨\화양동 32-12\06 서류\12 착공신고서류\02 감리자 지정신청서\250829_보완제출용\"/>
    </mc:Choice>
  </mc:AlternateContent>
  <xr:revisionPtr revIDLastSave="0" documentId="13_ncr:1_{0934CE39-C7C2-4167-9677-5BA87ACB5961}" xr6:coauthVersionLast="47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총공사비산출총괄표(건축)" sheetId="1" r:id="rId1"/>
    <sheet name="구성현황표(건축)" sheetId="2" r:id="rId2"/>
    <sheet name="예정 공정표" sheetId="12" r:id="rId3"/>
    <sheet name="감리비 산정(건축)" sheetId="5" r:id="rId4"/>
  </sheets>
  <externalReferences>
    <externalReference r:id="rId5"/>
  </externalReferences>
  <definedNames>
    <definedName name="_Order1" hidden="1">1</definedName>
    <definedName name="_Order2" hidden="1">255</definedName>
    <definedName name="PIPE40">#REF!</definedName>
    <definedName name="_xlnm.Print_Area" localSheetId="3">'감리비 산정(건축)'!$A$1:$G$18</definedName>
    <definedName name="_xlnm.Print_Area" localSheetId="1">'구성현황표(건축)'!$A$1:$G$63</definedName>
    <definedName name="_xlnm.Print_Area" localSheetId="0">'총공사비산출총괄표(건축)'!$A$1:$G$33</definedName>
    <definedName name="사업명">[1]공사개요!$K$1:$M$1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2" l="1"/>
  <c r="F56" i="2"/>
  <c r="G46" i="2"/>
  <c r="F46" i="2"/>
  <c r="F15" i="1"/>
  <c r="F16" i="1"/>
  <c r="F17" i="1"/>
  <c r="F18" i="1"/>
  <c r="F19" i="1"/>
  <c r="F20" i="1"/>
  <c r="F22" i="1"/>
  <c r="F23" i="1"/>
  <c r="F68" i="2" l="1"/>
  <c r="E46" i="2" l="1"/>
  <c r="G21" i="1" l="1"/>
  <c r="E21" i="1"/>
  <c r="D62" i="2"/>
  <c r="D61" i="2"/>
  <c r="E13" i="1"/>
  <c r="G13" i="1"/>
  <c r="F13" i="1"/>
  <c r="D13" i="1" s="1"/>
  <c r="E12" i="1"/>
  <c r="G12" i="1"/>
  <c r="F12" i="1"/>
  <c r="E10" i="1"/>
  <c r="F10" i="1"/>
  <c r="E9" i="1"/>
  <c r="F9" i="1"/>
  <c r="E8" i="1"/>
  <c r="F8" i="1"/>
  <c r="F7" i="1"/>
  <c r="G7" i="1"/>
  <c r="F6" i="1"/>
  <c r="G6" i="1"/>
  <c r="G8" i="1"/>
  <c r="G9" i="1"/>
  <c r="G10" i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63" i="2" l="1"/>
  <c r="D12" i="1"/>
  <c r="E6" i="1" l="1"/>
  <c r="E56" i="2"/>
  <c r="E7" i="1" s="1"/>
  <c r="D59" i="2" l="1"/>
  <c r="D58" i="2"/>
  <c r="D57" i="2"/>
  <c r="D55" i="2"/>
  <c r="D54" i="2"/>
  <c r="D53" i="2"/>
  <c r="D52" i="2"/>
  <c r="D51" i="2"/>
  <c r="D50" i="2"/>
  <c r="D49" i="2"/>
  <c r="D48" i="2"/>
  <c r="D47" i="2"/>
  <c r="D44" i="2"/>
  <c r="D31" i="2"/>
  <c r="D30" i="2"/>
  <c r="D24" i="2"/>
  <c r="D23" i="2"/>
  <c r="D22" i="2"/>
  <c r="D21" i="2"/>
  <c r="D20" i="2"/>
  <c r="D19" i="2"/>
  <c r="D8" i="1" l="1"/>
  <c r="D7" i="1"/>
  <c r="D9" i="1"/>
  <c r="D10" i="1"/>
  <c r="D56" i="2"/>
  <c r="D39" i="2" l="1"/>
  <c r="D38" i="2"/>
  <c r="D32" i="2" l="1"/>
  <c r="D29" i="2"/>
  <c r="D26" i="2"/>
  <c r="D27" i="2"/>
  <c r="D33" i="2"/>
  <c r="D28" i="2"/>
  <c r="D42" i="2"/>
  <c r="D43" i="2"/>
  <c r="D41" i="2"/>
  <c r="D45" i="2"/>
  <c r="D40" i="2"/>
  <c r="D25" i="2" l="1"/>
  <c r="D46" i="2" s="1"/>
  <c r="D6" i="1" l="1"/>
  <c r="F18" i="2" l="1"/>
  <c r="G18" i="2"/>
  <c r="E18" i="2"/>
  <c r="E5" i="1" s="1"/>
  <c r="D18" i="2"/>
  <c r="D60" i="2" l="1"/>
  <c r="E11" i="1"/>
  <c r="E14" i="1" s="1"/>
  <c r="E5" i="5" s="1"/>
  <c r="B5" i="5" s="1"/>
  <c r="E60" i="2"/>
  <c r="E63" i="2" s="1"/>
  <c r="G60" i="2"/>
  <c r="G63" i="2" s="1"/>
  <c r="G5" i="1"/>
  <c r="G11" i="1" s="1"/>
  <c r="G14" i="1" s="1"/>
  <c r="G24" i="1" s="1"/>
  <c r="F5" i="1"/>
  <c r="F11" i="1" s="1"/>
  <c r="F60" i="2"/>
  <c r="F63" i="2" s="1"/>
  <c r="D5" i="1" l="1"/>
  <c r="D11" i="1" s="1"/>
  <c r="E24" i="1"/>
  <c r="B11" i="5" l="1"/>
  <c r="B17" i="5" s="1"/>
  <c r="B15" i="5"/>
  <c r="B16" i="5" l="1"/>
  <c r="F14" i="1" l="1"/>
  <c r="D14" i="1"/>
  <c r="F21" i="1" l="1"/>
  <c r="F24" i="1" s="1"/>
  <c r="D24" i="1"/>
</calcChain>
</file>

<file path=xl/sharedStrings.xml><?xml version="1.0" encoding="utf-8"?>
<sst xmlns="http://schemas.openxmlformats.org/spreadsheetml/2006/main" count="169" uniqueCount="152">
  <si>
    <t>【별지 제1호 서식】</t>
    <phoneticPr fontId="3" type="noConversion"/>
  </si>
  <si>
    <t>총사업비 산출 내역서</t>
    <phoneticPr fontId="3" type="noConversion"/>
  </si>
  <si>
    <t>단위:천원</t>
    <phoneticPr fontId="3" type="noConversion"/>
  </si>
  <si>
    <t>구       분</t>
    <phoneticPr fontId="3" type="noConversion"/>
  </si>
  <si>
    <t>전 체</t>
    <phoneticPr fontId="3" type="noConversion"/>
  </si>
  <si>
    <t>감리대상</t>
    <phoneticPr fontId="3" type="noConversion"/>
  </si>
  <si>
    <t>감리제외</t>
    <phoneticPr fontId="3" type="noConversion"/>
  </si>
  <si>
    <t>타법감리</t>
    <phoneticPr fontId="3" type="noConversion"/>
  </si>
  <si>
    <t>총공사비</t>
    <phoneticPr fontId="3" type="noConversion"/>
  </si>
  <si>
    <t>순공사비</t>
    <phoneticPr fontId="3" type="noConversion"/>
  </si>
  <si>
    <t>토목공사</t>
    <phoneticPr fontId="3" type="noConversion"/>
  </si>
  <si>
    <t>건축공사</t>
    <phoneticPr fontId="3" type="noConversion"/>
  </si>
  <si>
    <t>기계설비공사</t>
    <phoneticPr fontId="3" type="noConversion"/>
  </si>
  <si>
    <t>전기공사</t>
    <phoneticPr fontId="3" type="noConversion"/>
  </si>
  <si>
    <t>정보통신공사</t>
    <phoneticPr fontId="3" type="noConversion"/>
  </si>
  <si>
    <t>소방설비공사</t>
    <phoneticPr fontId="3" type="noConversion"/>
  </si>
  <si>
    <t>소       계</t>
    <phoneticPr fontId="3" type="noConversion"/>
  </si>
  <si>
    <t>일반관리비</t>
    <phoneticPr fontId="3" type="noConversion"/>
  </si>
  <si>
    <t>이   윤</t>
    <phoneticPr fontId="3" type="noConversion"/>
  </si>
  <si>
    <t>소      계</t>
    <phoneticPr fontId="3" type="noConversion"/>
  </si>
  <si>
    <t>간접비</t>
    <phoneticPr fontId="3" type="noConversion"/>
  </si>
  <si>
    <t>설계비</t>
    <phoneticPr fontId="3" type="noConversion"/>
  </si>
  <si>
    <t>감리비</t>
    <phoneticPr fontId="3" type="noConversion"/>
  </si>
  <si>
    <t>일반분양시설경비</t>
    <phoneticPr fontId="3" type="noConversion"/>
  </si>
  <si>
    <t>분담금 및 부담금</t>
    <phoneticPr fontId="3" type="noConversion"/>
  </si>
  <si>
    <t>보상비</t>
    <phoneticPr fontId="3" type="noConversion"/>
  </si>
  <si>
    <t>기타 사업비성 경비</t>
    <phoneticPr fontId="3" type="noConversion"/>
  </si>
  <si>
    <t>대 지 비</t>
    <phoneticPr fontId="3" type="noConversion"/>
  </si>
  <si>
    <t>기계설비</t>
    <phoneticPr fontId="3" type="noConversion"/>
  </si>
  <si>
    <t>부가가치세액</t>
    <phoneticPr fontId="3" type="noConversion"/>
  </si>
  <si>
    <t>총사업비 계</t>
    <phoneticPr fontId="3" type="noConversion"/>
  </si>
  <si>
    <t>【별지 제2호 서식】</t>
    <phoneticPr fontId="3" type="noConversion"/>
  </si>
  <si>
    <t>공종별 총공사비 구성 현황표</t>
    <phoneticPr fontId="3" type="noConversion"/>
  </si>
  <si>
    <t>단위 : 천원</t>
    <phoneticPr fontId="3" type="noConversion"/>
  </si>
  <si>
    <t>구  분</t>
    <phoneticPr fontId="3" type="noConversion"/>
  </si>
  <si>
    <t>분  야</t>
    <phoneticPr fontId="3" type="noConversion"/>
  </si>
  <si>
    <t>공   종</t>
    <phoneticPr fontId="3" type="noConversion"/>
  </si>
  <si>
    <t>토  목</t>
    <phoneticPr fontId="3" type="noConversion"/>
  </si>
  <si>
    <t>토공사</t>
    <phoneticPr fontId="3" type="noConversion"/>
  </si>
  <si>
    <t>(13개 공종)</t>
    <phoneticPr fontId="3" type="noConversion"/>
  </si>
  <si>
    <t>흙막이공사</t>
    <phoneticPr fontId="3" type="noConversion"/>
  </si>
  <si>
    <t>비탈면보호공사</t>
    <phoneticPr fontId="3" type="noConversion"/>
  </si>
  <si>
    <t>옹벽공사</t>
    <phoneticPr fontId="3" type="noConversion"/>
  </si>
  <si>
    <t>석축공사</t>
    <phoneticPr fontId="3" type="noConversion"/>
  </si>
  <si>
    <t>우·오수공사</t>
    <phoneticPr fontId="3" type="noConversion"/>
  </si>
  <si>
    <t>공동구공사</t>
    <phoneticPr fontId="3" type="noConversion"/>
  </si>
  <si>
    <t>지하저수조 및 급수공사</t>
    <phoneticPr fontId="3" type="noConversion"/>
  </si>
  <si>
    <t>도로포장공사</t>
    <phoneticPr fontId="3" type="noConversion"/>
  </si>
  <si>
    <t>교통안전물시설공사</t>
    <phoneticPr fontId="3" type="noConversion"/>
  </si>
  <si>
    <t>정화조시설공사</t>
    <phoneticPr fontId="3" type="noConversion"/>
  </si>
  <si>
    <t>조경공사</t>
    <phoneticPr fontId="3" type="noConversion"/>
  </si>
  <si>
    <t>부대시설공사</t>
    <phoneticPr fontId="3" type="noConversion"/>
  </si>
  <si>
    <t>소   계</t>
    <phoneticPr fontId="3" type="noConversion"/>
  </si>
  <si>
    <t>건  축</t>
    <phoneticPr fontId="3" type="noConversion"/>
  </si>
  <si>
    <t>공통가설공사</t>
    <phoneticPr fontId="3" type="noConversion"/>
  </si>
  <si>
    <t>(23개 공종)</t>
    <phoneticPr fontId="3" type="noConversion"/>
  </si>
  <si>
    <t>가시설물공사</t>
    <phoneticPr fontId="3" type="noConversion"/>
  </si>
  <si>
    <t>지정 및 기초공사</t>
    <phoneticPr fontId="3" type="noConversion"/>
  </si>
  <si>
    <t>철골공사</t>
    <phoneticPr fontId="3" type="noConversion"/>
  </si>
  <si>
    <t>철근콘크리트공사</t>
    <phoneticPr fontId="3" type="noConversion"/>
  </si>
  <si>
    <t>용접공사</t>
    <phoneticPr fontId="3" type="noConversion"/>
  </si>
  <si>
    <t>조적공사</t>
    <phoneticPr fontId="3" type="noConversion"/>
  </si>
  <si>
    <t>미장공사</t>
    <phoneticPr fontId="3" type="noConversion"/>
  </si>
  <si>
    <t>단열공사</t>
    <phoneticPr fontId="3" type="noConversion"/>
  </si>
  <si>
    <t>방수·방습공사</t>
    <phoneticPr fontId="3" type="noConversion"/>
  </si>
  <si>
    <t>목공사</t>
    <phoneticPr fontId="3" type="noConversion"/>
  </si>
  <si>
    <t>가구공사</t>
    <phoneticPr fontId="3" type="noConversion"/>
  </si>
  <si>
    <t>금속공사</t>
    <phoneticPr fontId="3" type="noConversion"/>
  </si>
  <si>
    <t>지붕 및 홈통공사</t>
    <phoneticPr fontId="3" type="noConversion"/>
  </si>
  <si>
    <t>창호공사</t>
    <phoneticPr fontId="3" type="noConversion"/>
  </si>
  <si>
    <t>유리공사</t>
    <phoneticPr fontId="3" type="noConversion"/>
  </si>
  <si>
    <t>타일공사</t>
    <phoneticPr fontId="3" type="noConversion"/>
  </si>
  <si>
    <t>돌공사</t>
    <phoneticPr fontId="3" type="noConversion"/>
  </si>
  <si>
    <t>도장공사</t>
    <phoneticPr fontId="3" type="noConversion"/>
  </si>
  <si>
    <t>도배공사</t>
    <phoneticPr fontId="3" type="noConversion"/>
  </si>
  <si>
    <t>수장공사</t>
    <phoneticPr fontId="3" type="noConversion"/>
  </si>
  <si>
    <t>주방용구공사</t>
    <phoneticPr fontId="3" type="noConversion"/>
  </si>
  <si>
    <t>잡공사</t>
    <phoneticPr fontId="3" type="noConversion"/>
  </si>
  <si>
    <t>급수설비공사</t>
    <phoneticPr fontId="3" type="noConversion"/>
  </si>
  <si>
    <t>(9개 공사)</t>
    <phoneticPr fontId="3" type="noConversion"/>
  </si>
  <si>
    <t>급탕설비공사</t>
    <phoneticPr fontId="3" type="noConversion"/>
  </si>
  <si>
    <t>오배수 및 통기설비공사</t>
    <phoneticPr fontId="3" type="noConversion"/>
  </si>
  <si>
    <t>위생기구공사</t>
    <phoneticPr fontId="3" type="noConversion"/>
  </si>
  <si>
    <t>승강기기계공사</t>
    <phoneticPr fontId="3" type="noConversion"/>
  </si>
  <si>
    <t>난방설비공사</t>
    <phoneticPr fontId="3" type="noConversion"/>
  </si>
  <si>
    <t>가스설비공사</t>
    <phoneticPr fontId="3" type="noConversion"/>
  </si>
  <si>
    <t>자동제어설비공사</t>
    <phoneticPr fontId="3" type="noConversion"/>
  </si>
  <si>
    <t>특수설비공사</t>
    <phoneticPr fontId="3" type="noConversion"/>
  </si>
  <si>
    <t>전기(15개 공사)</t>
    <phoneticPr fontId="3" type="noConversion"/>
  </si>
  <si>
    <t>정보통신(13개 공사)</t>
    <phoneticPr fontId="3" type="noConversion"/>
  </si>
  <si>
    <t>소방설비(2개 공사)</t>
    <phoneticPr fontId="3" type="noConversion"/>
  </si>
  <si>
    <t>이       윤</t>
    <phoneticPr fontId="3" type="noConversion"/>
  </si>
  <si>
    <t>총 공 사 비 계</t>
    <phoneticPr fontId="3" type="noConversion"/>
  </si>
  <si>
    <t>합   계</t>
    <phoneticPr fontId="2" type="noConversion"/>
  </si>
  <si>
    <t>당해 공사비요율 = 작은공사비 요율 - (당해금액-작은금액)*(작은금액요율-큰금액요율)/(큰금액-작은금액)</t>
    <phoneticPr fontId="13" type="noConversion"/>
  </si>
  <si>
    <t>또는 ((큰금액-작은금액요율)*큰요율+(작은금액요율-큰금액요율)*(큰금액-당해금액))/(큰금액-작은금액)</t>
    <phoneticPr fontId="3" type="noConversion"/>
  </si>
  <si>
    <t>당해금액</t>
    <phoneticPr fontId="13" type="noConversion"/>
  </si>
  <si>
    <t>작은금액</t>
    <phoneticPr fontId="13" type="noConversion"/>
  </si>
  <si>
    <t>작은금액요율</t>
    <phoneticPr fontId="13" type="noConversion"/>
  </si>
  <si>
    <t>큰금액요율</t>
    <phoneticPr fontId="13" type="noConversion"/>
  </si>
  <si>
    <t>큰금액</t>
    <phoneticPr fontId="13" type="noConversion"/>
  </si>
  <si>
    <t>당해공사비요율</t>
    <phoneticPr fontId="13" type="noConversion"/>
  </si>
  <si>
    <r>
      <t xml:space="preserve">    2 : </t>
    </r>
    <r>
      <rPr>
        <sz val="11"/>
        <color indexed="8"/>
        <rFont val="맑은 고딕"/>
        <family val="3"/>
        <charset val="129"/>
      </rPr>
      <t xml:space="preserve">일반관리비와 이윤에 대한 정의 및 산정 방법은 ‘원가계산에 의한 예정가격작성준칙(회계예규)’에 따름. </t>
    </r>
    <phoneticPr fontId="13" type="noConversion"/>
  </si>
  <si>
    <t xml:space="preserve">    3 : 부가가치세액의 정의와 산정방법은 ‘부가가치세법’에 따름</t>
    <phoneticPr fontId="13" type="noConversion"/>
  </si>
  <si>
    <t xml:space="preserve">    4 : 간접비란 사업비 중 총공사비를 제외한 설계비, 감리비, 일반분양시설경비 등 사업비성 경비를 말하며, 
        세부 비목은 다음과 같음. </t>
    <phoneticPr fontId="13" type="noConversion"/>
  </si>
  <si>
    <t>∙일반분양시설경비 : 시공비, 운영비, 광고홍보비</t>
  </si>
  <si>
    <t>∙분담금 및 부담금 : 인입분담금(가스, 전기, 수도, 지역난방), 진입도로, 학교용지확보 부담금</t>
  </si>
  <si>
    <t>∙보상비 : 이주대책비, 이주 보상비</t>
  </si>
  <si>
    <r>
      <t>∙기타 사업비성 경비 : 제세공과금, 측량</t>
    </r>
    <r>
      <rPr>
        <sz val="11"/>
        <color indexed="8"/>
        <rFont val="MingLiU"/>
        <family val="3"/>
        <charset val="136"/>
      </rPr>
      <t>‧</t>
    </r>
    <r>
      <rPr>
        <sz val="11"/>
        <color indexed="8"/>
        <rFont val="맑은 고딕"/>
        <family val="3"/>
        <charset val="129"/>
      </rPr>
      <t>교통</t>
    </r>
    <r>
      <rPr>
        <sz val="11"/>
        <color indexed="8"/>
        <rFont val="MingLiU"/>
        <family val="3"/>
        <charset val="136"/>
      </rPr>
      <t>‧</t>
    </r>
    <r>
      <rPr>
        <sz val="11"/>
        <color indexed="8"/>
        <rFont val="맑은 고딕"/>
        <family val="3"/>
        <charset val="129"/>
      </rPr>
      <t>환경 영향평가 수수료, 취득세, 등록세, 건물보존 
 등기비 및 입주 관리비, 감정평가 수수료, 분양</t>
    </r>
    <r>
      <rPr>
        <sz val="11"/>
        <color indexed="8"/>
        <rFont val="MingLiU"/>
        <family val="3"/>
        <charset val="136"/>
      </rPr>
      <t>‧</t>
    </r>
    <r>
      <rPr>
        <sz val="11"/>
        <color indexed="8"/>
        <rFont val="맑은 고딕"/>
        <family val="3"/>
        <charset val="129"/>
      </rPr>
      <t xml:space="preserve">임대보증 및 하자보증수수료 등 기타 사업비성 경비 </t>
    </r>
    <phoneticPr fontId="13" type="noConversion"/>
  </si>
  <si>
    <t>감리대상</t>
  </si>
  <si>
    <r>
      <t xml:space="preserve">주 1 : 순공사비란 재료비, 노무비, 경비, </t>
    </r>
    <r>
      <rPr>
        <sz val="11"/>
        <color rgb="FFFF0000"/>
        <rFont val="맑은 고딕"/>
        <family val="3"/>
        <charset val="129"/>
      </rPr>
      <t>발코니 확장공사비, 유상옵션 공사비</t>
    </r>
    <r>
      <rPr>
        <sz val="11"/>
        <rFont val="맑은 고딕"/>
        <family val="3"/>
        <charset val="129"/>
      </rPr>
      <t xml:space="preserve"> 등을 배분하여 합한 금액임.</t>
    </r>
    <phoneticPr fontId="13" type="noConversion"/>
  </si>
  <si>
    <t xml:space="preserve">∙대지비 : 대지 구입비, 대지 구입 관련 금융비용 및 제세공과금 </t>
    <phoneticPr fontId="13" type="noConversion"/>
  </si>
  <si>
    <t>총공사비</t>
    <phoneticPr fontId="13" type="noConversion"/>
  </si>
  <si>
    <t>감리비요율</t>
    <phoneticPr fontId="13" type="noConversion"/>
  </si>
  <si>
    <t>기준요율</t>
    <phoneticPr fontId="2" type="noConversion"/>
  </si>
  <si>
    <t>20억원이하</t>
    <phoneticPr fontId="13" type="noConversion"/>
  </si>
  <si>
    <t>30억원</t>
    <phoneticPr fontId="13" type="noConversion"/>
  </si>
  <si>
    <t>50억원이하</t>
    <phoneticPr fontId="13" type="noConversion"/>
  </si>
  <si>
    <t>100억원</t>
    <phoneticPr fontId="13" type="noConversion"/>
  </si>
  <si>
    <t>150억원</t>
    <phoneticPr fontId="13" type="noConversion"/>
  </si>
  <si>
    <t>200억원</t>
    <phoneticPr fontId="13" type="noConversion"/>
  </si>
  <si>
    <t>300억원</t>
    <phoneticPr fontId="13" type="noConversion"/>
  </si>
  <si>
    <t>500억원</t>
    <phoneticPr fontId="13" type="noConversion"/>
  </si>
  <si>
    <t>1,000억원</t>
    <phoneticPr fontId="13" type="noConversion"/>
  </si>
  <si>
    <t>2,000억원</t>
    <phoneticPr fontId="13" type="noConversion"/>
  </si>
  <si>
    <t>3,000억원이상</t>
    <phoneticPr fontId="13" type="noConversion"/>
  </si>
  <si>
    <t>총공사비</t>
    <phoneticPr fontId="13" type="noConversion"/>
  </si>
  <si>
    <t>감리대가</t>
    <phoneticPr fontId="13" type="noConversion"/>
  </si>
  <si>
    <t>요율</t>
    <phoneticPr fontId="13" type="noConversion"/>
  </si>
  <si>
    <t>광진구 화양동 덕화연립 가로주택 신축공사 예정공정표</t>
    <phoneticPr fontId="2" type="noConversion"/>
  </si>
  <si>
    <t>공사기간 : 착공일로부터 18개월</t>
    <phoneticPr fontId="2" type="noConversion"/>
  </si>
  <si>
    <t xml:space="preserve">시공사 :삼일종합건설(주) </t>
    <phoneticPr fontId="2" type="noConversion"/>
  </si>
  <si>
    <t xml:space="preserve">       일자</t>
  </si>
  <si>
    <t>1개월</t>
  </si>
  <si>
    <t>2~3개월</t>
    <phoneticPr fontId="2" type="noConversion"/>
  </si>
  <si>
    <t>4~5개월</t>
    <phoneticPr fontId="2" type="noConversion"/>
  </si>
  <si>
    <t>6개월</t>
    <phoneticPr fontId="2" type="noConversion"/>
  </si>
  <si>
    <t>7개월</t>
    <phoneticPr fontId="2" type="noConversion"/>
  </si>
  <si>
    <t>8개월</t>
    <phoneticPr fontId="2" type="noConversion"/>
  </si>
  <si>
    <t>9~10개월</t>
    <phoneticPr fontId="2" type="noConversion"/>
  </si>
  <si>
    <t>11~12개월</t>
    <phoneticPr fontId="2" type="noConversion"/>
  </si>
  <si>
    <t>13~14개월</t>
    <phoneticPr fontId="2" type="noConversion"/>
  </si>
  <si>
    <t>15~16개월</t>
    <phoneticPr fontId="2" type="noConversion"/>
  </si>
  <si>
    <t>17개월</t>
    <phoneticPr fontId="2" type="noConversion"/>
  </si>
  <si>
    <t>18개월</t>
    <phoneticPr fontId="2" type="noConversion"/>
  </si>
  <si>
    <t>비고</t>
    <phoneticPr fontId="2" type="noConversion"/>
  </si>
  <si>
    <t>공사명</t>
    <phoneticPr fontId="2" type="noConversion"/>
  </si>
  <si>
    <t>건축공사</t>
    <phoneticPr fontId="2" type="noConversion"/>
  </si>
  <si>
    <t>토목공사</t>
    <phoneticPr fontId="2" type="noConversion"/>
  </si>
  <si>
    <t>전기공사</t>
    <phoneticPr fontId="2" type="noConversion"/>
  </si>
  <si>
    <t>기계설비
공사</t>
    <phoneticPr fontId="2" type="noConversion"/>
  </si>
  <si>
    <t>소방공사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</si>
</sst>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0.0000%"/>
    <numFmt numFmtId="177" formatCode="0.000000000000%"/>
    <numFmt numFmtId="178" formatCode="_-* #,##0_-;\-* #,##0_-;_-* &quot;-&quot;??_-;_-@_-"/>
    <numFmt numFmtId="179" formatCode="_-* #,##0.0000_-;\-* #,##0.0000_-;_-* &quot;-&quot;??_-;_-@_-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나눔고딕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나눔고딕"/>
      <family val="3"/>
      <charset val="129"/>
    </font>
    <font>
      <sz val="11"/>
      <name val="돋움"/>
      <family val="3"/>
      <charset val="129"/>
    </font>
    <font>
      <sz val="11"/>
      <color theme="1"/>
      <name val="나눔고딕"/>
      <family val="3"/>
      <charset val="129"/>
    </font>
    <font>
      <u/>
      <sz val="14"/>
      <name val="나눔고딕"/>
      <family val="3"/>
      <charset val="129"/>
    </font>
    <font>
      <b/>
      <sz val="1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1"/>
      <color rgb="FFFF0000"/>
      <name val="나눔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MingLiU"/>
      <family val="3"/>
      <charset val="136"/>
    </font>
    <font>
      <sz val="11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7" fillId="0" borderId="0" xfId="1" applyFont="1">
      <alignment vertical="center"/>
    </xf>
    <xf numFmtId="41" fontId="7" fillId="0" borderId="0" xfId="3" applyFont="1">
      <alignment vertical="center"/>
    </xf>
    <xf numFmtId="0" fontId="7" fillId="0" borderId="0" xfId="1" applyFont="1" applyAlignment="1">
      <alignment horizontal="right"/>
    </xf>
    <xf numFmtId="0" fontId="7" fillId="0" borderId="30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left" vertical="center" inden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33" xfId="1" applyFont="1" applyBorder="1" applyAlignment="1">
      <alignment horizontal="left" vertical="center" indent="1"/>
    </xf>
    <xf numFmtId="41" fontId="7" fillId="0" borderId="15" xfId="3" applyFont="1" applyBorder="1" applyAlignment="1">
      <alignment vertical="center"/>
    </xf>
    <xf numFmtId="41" fontId="7" fillId="0" borderId="8" xfId="3" applyFont="1" applyBorder="1" applyAlignment="1">
      <alignment vertical="center"/>
    </xf>
    <xf numFmtId="41" fontId="7" fillId="0" borderId="7" xfId="3" applyFont="1" applyBorder="1" applyAlignment="1">
      <alignment vertical="center"/>
    </xf>
    <xf numFmtId="41" fontId="7" fillId="0" borderId="35" xfId="3" applyFont="1" applyBorder="1" applyAlignment="1">
      <alignment vertical="center"/>
    </xf>
    <xf numFmtId="0" fontId="7" fillId="0" borderId="42" xfId="1" applyFont="1" applyBorder="1" applyAlignment="1">
      <alignment horizontal="center" vertical="center"/>
    </xf>
    <xf numFmtId="10" fontId="7" fillId="0" borderId="0" xfId="4" applyNumberFormat="1" applyFont="1">
      <alignment vertical="center"/>
    </xf>
    <xf numFmtId="0" fontId="12" fillId="0" borderId="0" xfId="5" applyFont="1" applyAlignment="1">
      <alignment vertical="center"/>
    </xf>
    <xf numFmtId="41" fontId="12" fillId="0" borderId="0" xfId="6" applyFont="1" applyAlignment="1">
      <alignment vertical="center"/>
    </xf>
    <xf numFmtId="0" fontId="12" fillId="0" borderId="0" xfId="5" applyFont="1" applyAlignment="1">
      <alignment horizontal="center" vertical="center"/>
    </xf>
    <xf numFmtId="0" fontId="12" fillId="0" borderId="0" xfId="5" applyFont="1"/>
    <xf numFmtId="0" fontId="12" fillId="2" borderId="8" xfId="5" applyFont="1" applyFill="1" applyBorder="1" applyAlignment="1">
      <alignment vertical="center"/>
    </xf>
    <xf numFmtId="41" fontId="12" fillId="2" borderId="8" xfId="6" applyFont="1" applyFill="1" applyBorder="1" applyAlignment="1">
      <alignment vertical="center"/>
    </xf>
    <xf numFmtId="0" fontId="12" fillId="2" borderId="36" xfId="5" applyFont="1" applyFill="1" applyBorder="1" applyAlignment="1">
      <alignment vertical="center"/>
    </xf>
    <xf numFmtId="10" fontId="12" fillId="0" borderId="0" xfId="7" applyNumberFormat="1" applyFont="1" applyAlignment="1">
      <alignment vertical="center"/>
    </xf>
    <xf numFmtId="177" fontId="12" fillId="0" borderId="0" xfId="7" applyNumberFormat="1" applyFont="1" applyAlignment="1">
      <alignment vertical="center"/>
    </xf>
    <xf numFmtId="43" fontId="12" fillId="0" borderId="0" xfId="5" applyNumberFormat="1" applyFont="1"/>
    <xf numFmtId="41" fontId="16" fillId="2" borderId="8" xfId="6" applyFont="1" applyFill="1" applyBorder="1" applyAlignment="1">
      <alignment vertical="center"/>
    </xf>
    <xf numFmtId="0" fontId="16" fillId="2" borderId="8" xfId="5" applyFont="1" applyFill="1" applyBorder="1" applyAlignment="1">
      <alignment vertical="center"/>
    </xf>
    <xf numFmtId="41" fontId="18" fillId="0" borderId="0" xfId="8" applyFont="1" applyAlignment="1">
      <alignment vertical="center"/>
    </xf>
    <xf numFmtId="0" fontId="18" fillId="0" borderId="0" xfId="1" applyFont="1">
      <alignment vertical="center"/>
    </xf>
    <xf numFmtId="9" fontId="7" fillId="0" borderId="0" xfId="4" applyFont="1">
      <alignment vertical="center"/>
    </xf>
    <xf numFmtId="41" fontId="11" fillId="0" borderId="0" xfId="3" applyFont="1">
      <alignment vertical="center"/>
    </xf>
    <xf numFmtId="41" fontId="7" fillId="0" borderId="8" xfId="3" applyFont="1" applyFill="1" applyBorder="1" applyAlignment="1">
      <alignment vertical="center"/>
    </xf>
    <xf numFmtId="41" fontId="5" fillId="0" borderId="8" xfId="3" applyFont="1" applyBorder="1" applyAlignment="1">
      <alignment vertical="center"/>
    </xf>
    <xf numFmtId="41" fontId="7" fillId="0" borderId="33" xfId="3" applyFont="1" applyBorder="1" applyAlignment="1">
      <alignment vertical="center"/>
    </xf>
    <xf numFmtId="41" fontId="7" fillId="0" borderId="34" xfId="3" applyFont="1" applyBorder="1" applyAlignment="1">
      <alignment vertical="center"/>
    </xf>
    <xf numFmtId="41" fontId="7" fillId="0" borderId="4" xfId="3" applyFont="1" applyBorder="1" applyAlignment="1">
      <alignment horizontal="center" vertical="center"/>
    </xf>
    <xf numFmtId="41" fontId="7" fillId="0" borderId="5" xfId="3" applyFont="1" applyBorder="1" applyAlignment="1">
      <alignment horizontal="center" vertical="center"/>
    </xf>
    <xf numFmtId="41" fontId="10" fillId="0" borderId="8" xfId="3" applyFont="1" applyBorder="1" applyAlignment="1">
      <alignment vertical="center"/>
    </xf>
    <xf numFmtId="41" fontId="10" fillId="0" borderId="15" xfId="3" applyFont="1" applyBorder="1" applyAlignment="1">
      <alignment vertical="center"/>
    </xf>
    <xf numFmtId="41" fontId="7" fillId="0" borderId="23" xfId="3" applyFont="1" applyBorder="1" applyAlignment="1">
      <alignment vertical="center"/>
    </xf>
    <xf numFmtId="41" fontId="7" fillId="0" borderId="24" xfId="3" applyFont="1" applyBorder="1" applyAlignment="1">
      <alignment vertical="center"/>
    </xf>
    <xf numFmtId="41" fontId="10" fillId="0" borderId="28" xfId="3" applyFont="1" applyBorder="1" applyAlignment="1">
      <alignment vertical="center"/>
    </xf>
    <xf numFmtId="41" fontId="10" fillId="0" borderId="29" xfId="3" applyFont="1" applyBorder="1" applyAlignment="1">
      <alignment vertical="center"/>
    </xf>
    <xf numFmtId="41" fontId="10" fillId="0" borderId="39" xfId="3" applyFont="1" applyBorder="1" applyAlignment="1">
      <alignment vertical="center"/>
    </xf>
    <xf numFmtId="41" fontId="10" fillId="0" borderId="40" xfId="3" applyFont="1" applyBorder="1" applyAlignment="1">
      <alignment vertical="center"/>
    </xf>
    <xf numFmtId="178" fontId="12" fillId="0" borderId="0" xfId="5" applyNumberFormat="1" applyFont="1"/>
    <xf numFmtId="179" fontId="12" fillId="2" borderId="40" xfId="5" applyNumberFormat="1" applyFont="1" applyFill="1" applyBorder="1" applyAlignment="1">
      <alignment vertical="center"/>
    </xf>
    <xf numFmtId="0" fontId="15" fillId="0" borderId="43" xfId="0" applyFont="1" applyBorder="1" applyAlignment="1">
      <alignment vertical="center" wrapText="1"/>
    </xf>
    <xf numFmtId="0" fontId="15" fillId="0" borderId="43" xfId="0" applyFont="1" applyBorder="1">
      <alignment vertical="center"/>
    </xf>
    <xf numFmtId="0" fontId="21" fillId="3" borderId="54" xfId="5" applyFont="1" applyFill="1" applyBorder="1" applyAlignment="1">
      <alignment horizontal="center" vertical="center"/>
    </xf>
    <xf numFmtId="41" fontId="12" fillId="4" borderId="55" xfId="3" applyFont="1" applyFill="1" applyBorder="1" applyAlignment="1">
      <alignment horizontal="center" vertical="center"/>
    </xf>
    <xf numFmtId="0" fontId="21" fillId="3" borderId="58" xfId="5" applyFont="1" applyFill="1" applyBorder="1" applyAlignment="1">
      <alignment horizontal="center" vertical="center"/>
    </xf>
    <xf numFmtId="0" fontId="21" fillId="3" borderId="59" xfId="5" applyFont="1" applyFill="1" applyBorder="1" applyAlignment="1">
      <alignment horizontal="center" vertical="center"/>
    </xf>
    <xf numFmtId="0" fontId="12" fillId="0" borderId="60" xfId="5" applyFont="1" applyBorder="1" applyAlignment="1">
      <alignment horizontal="center" vertical="center"/>
    </xf>
    <xf numFmtId="0" fontId="12" fillId="0" borderId="61" xfId="5" applyFont="1" applyBorder="1" applyAlignment="1">
      <alignment horizontal="center" vertical="center"/>
    </xf>
    <xf numFmtId="0" fontId="12" fillId="0" borderId="62" xfId="5" applyFont="1" applyBorder="1" applyAlignment="1">
      <alignment horizontal="center" vertical="center"/>
    </xf>
    <xf numFmtId="0" fontId="12" fillId="0" borderId="63" xfId="5" applyFont="1" applyBorder="1" applyAlignment="1">
      <alignment horizontal="center" vertical="center"/>
    </xf>
    <xf numFmtId="0" fontId="14" fillId="0" borderId="63" xfId="5" applyFont="1" applyBorder="1" applyAlignment="1">
      <alignment horizontal="center" vertical="center"/>
    </xf>
    <xf numFmtId="0" fontId="12" fillId="2" borderId="62" xfId="5" applyFont="1" applyFill="1" applyBorder="1" applyAlignment="1">
      <alignment horizontal="center" vertical="center"/>
    </xf>
    <xf numFmtId="0" fontId="12" fillId="0" borderId="43" xfId="5" applyFont="1" applyBorder="1" applyAlignment="1">
      <alignment vertical="center"/>
    </xf>
    <xf numFmtId="0" fontId="12" fillId="0" borderId="64" xfId="5" applyFont="1" applyBorder="1" applyAlignment="1">
      <alignment horizontal="center" vertical="center"/>
    </xf>
    <xf numFmtId="0" fontId="14" fillId="0" borderId="65" xfId="5" applyFont="1" applyBorder="1" applyAlignment="1">
      <alignment horizontal="center" vertical="center"/>
    </xf>
    <xf numFmtId="0" fontId="12" fillId="3" borderId="8" xfId="5" applyFont="1" applyFill="1" applyBorder="1" applyAlignment="1">
      <alignment vertical="center"/>
    </xf>
    <xf numFmtId="41" fontId="12" fillId="0" borderId="8" xfId="5" applyNumberFormat="1" applyFont="1" applyBorder="1" applyAlignment="1">
      <alignment vertical="center"/>
    </xf>
    <xf numFmtId="41" fontId="12" fillId="0" borderId="8" xfId="6" applyFont="1" applyBorder="1" applyAlignment="1">
      <alignment vertical="center"/>
    </xf>
    <xf numFmtId="176" fontId="12" fillId="0" borderId="8" xfId="7" applyNumberFormat="1" applyFont="1" applyBorder="1" applyAlignment="1">
      <alignment vertical="center"/>
    </xf>
    <xf numFmtId="0" fontId="17" fillId="0" borderId="0" xfId="1" applyFont="1" applyAlignment="1">
      <alignment horizontal="justify" vertical="center"/>
    </xf>
    <xf numFmtId="0" fontId="18" fillId="0" borderId="0" xfId="1" applyFont="1">
      <alignment vertical="center"/>
    </xf>
    <xf numFmtId="0" fontId="17" fillId="0" borderId="0" xfId="1" applyFont="1" applyAlignment="1">
      <alignment horizontal="justify" vertical="center" wrapText="1"/>
    </xf>
    <xf numFmtId="0" fontId="17" fillId="0" borderId="0" xfId="1" applyFont="1" applyAlignment="1">
      <alignment horizontal="justify" vertical="center" wrapText="1" shrinkToFit="1"/>
    </xf>
    <xf numFmtId="0" fontId="18" fillId="0" borderId="0" xfId="1" applyFont="1" applyAlignment="1">
      <alignment vertical="center" shrinkToFi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21" fillId="3" borderId="56" xfId="5" applyFont="1" applyFill="1" applyBorder="1" applyAlignment="1">
      <alignment horizontal="center" vertical="center"/>
    </xf>
    <xf numFmtId="0" fontId="21" fillId="3" borderId="57" xfId="5" applyFont="1" applyFill="1" applyBorder="1" applyAlignment="1">
      <alignment horizontal="center" vertical="center"/>
    </xf>
    <xf numFmtId="0" fontId="22" fillId="0" borderId="66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5" fillId="0" borderId="67" xfId="0" applyFont="1" applyBorder="1">
      <alignment vertical="center"/>
    </xf>
    <xf numFmtId="0" fontId="26" fillId="0" borderId="68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7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>
      <alignment vertical="center"/>
    </xf>
    <xf numFmtId="0" fontId="22" fillId="0" borderId="72" xfId="0" applyFont="1" applyBorder="1">
      <alignment vertical="center"/>
    </xf>
    <xf numFmtId="0" fontId="22" fillId="0" borderId="73" xfId="0" applyFont="1" applyBorder="1">
      <alignment vertical="center"/>
    </xf>
    <xf numFmtId="0" fontId="26" fillId="0" borderId="31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52" xfId="0" applyBorder="1">
      <alignment vertical="center"/>
    </xf>
    <xf numFmtId="0" fontId="0" fillId="0" borderId="74" xfId="0" applyBorder="1">
      <alignment vertical="center"/>
    </xf>
    <xf numFmtId="0" fontId="0" fillId="0" borderId="50" xfId="0" applyBorder="1">
      <alignment vertical="center"/>
    </xf>
    <xf numFmtId="0" fontId="0" fillId="0" borderId="8" xfId="0" applyBorder="1">
      <alignment vertical="center"/>
    </xf>
    <xf numFmtId="0" fontId="28" fillId="0" borderId="10" xfId="0" applyFont="1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69" xfId="0" applyBorder="1">
      <alignment vertical="center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0" fontId="0" fillId="0" borderId="47" xfId="0" applyBorder="1">
      <alignment vertical="center"/>
    </xf>
    <xf numFmtId="0" fontId="0" fillId="0" borderId="10" xfId="0" applyBorder="1">
      <alignment vertical="center"/>
    </xf>
    <xf numFmtId="0" fontId="28" fillId="0" borderId="7" xfId="0" applyFont="1" applyBorder="1" applyAlignment="1">
      <alignment horizontal="center" vertical="center"/>
    </xf>
    <xf numFmtId="0" fontId="0" fillId="0" borderId="77" xfId="0" applyBorder="1">
      <alignment vertical="center"/>
    </xf>
    <xf numFmtId="0" fontId="0" fillId="0" borderId="46" xfId="0" applyBorder="1">
      <alignment vertical="center"/>
    </xf>
    <xf numFmtId="0" fontId="28" fillId="0" borderId="3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7" xfId="0" applyBorder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41" xfId="0" applyBorder="1">
      <alignment vertical="center"/>
    </xf>
    <xf numFmtId="0" fontId="0" fillId="0" borderId="31" xfId="0" applyBorder="1">
      <alignment vertical="center"/>
    </xf>
    <xf numFmtId="0" fontId="0" fillId="0" borderId="67" xfId="0" applyBorder="1">
      <alignment vertical="center"/>
    </xf>
    <xf numFmtId="0" fontId="0" fillId="0" borderId="78" xfId="0" applyBorder="1">
      <alignment vertical="center"/>
    </xf>
    <xf numFmtId="0" fontId="0" fillId="0" borderId="53" xfId="0" applyBorder="1">
      <alignment vertical="center"/>
    </xf>
    <xf numFmtId="0" fontId="0" fillId="0" borderId="79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12" fillId="2" borderId="63" xfId="5" applyFont="1" applyFill="1" applyBorder="1" applyAlignment="1">
      <alignment horizontal="center" vertical="center"/>
    </xf>
    <xf numFmtId="0" fontId="12" fillId="0" borderId="62" xfId="5" applyFont="1" applyFill="1" applyBorder="1" applyAlignment="1">
      <alignment horizontal="center" vertical="center"/>
    </xf>
    <xf numFmtId="0" fontId="14" fillId="0" borderId="63" xfId="5" applyFont="1" applyFill="1" applyBorder="1" applyAlignment="1">
      <alignment horizontal="center" vertical="center"/>
    </xf>
  </cellXfs>
  <cellStyles count="11">
    <cellStyle name="백분율" xfId="4" builtinId="5"/>
    <cellStyle name="백분율 2" xfId="2" xr:uid="{00000000-0005-0000-0000-000001000000}"/>
    <cellStyle name="백분율 3" xfId="7" xr:uid="{00000000-0005-0000-0000-000002000000}"/>
    <cellStyle name="백분율 4" xfId="10" xr:uid="{00000000-0005-0000-0000-000003000000}"/>
    <cellStyle name="쉼표 [0]" xfId="3" builtinId="6"/>
    <cellStyle name="쉼표 [0] 13" xfId="6" xr:uid="{00000000-0005-0000-0000-000005000000}"/>
    <cellStyle name="쉼표 [0] 2" xfId="8" xr:uid="{00000000-0005-0000-0000-000006000000}"/>
    <cellStyle name="표준" xfId="0" builtinId="0"/>
    <cellStyle name="표준 12 2" xfId="5" xr:uid="{00000000-0005-0000-0000-000008000000}"/>
    <cellStyle name="표준 2" xfId="1" xr:uid="{00000000-0005-0000-0000-000009000000}"/>
    <cellStyle name="표준 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13" Type="http://schemas.openxmlformats.org/officeDocument/2006/relationships/customXml" Target="../ink/ink9.xml"/><Relationship Id="rId18" Type="http://schemas.openxmlformats.org/officeDocument/2006/relationships/customXml" Target="../ink/ink14.xml"/><Relationship Id="rId26" Type="http://schemas.openxmlformats.org/officeDocument/2006/relationships/customXml" Target="../ink/ink21.xml"/><Relationship Id="rId3" Type="http://schemas.openxmlformats.org/officeDocument/2006/relationships/customXml" Target="../ink/ink2.xml"/><Relationship Id="rId21" Type="http://schemas.openxmlformats.org/officeDocument/2006/relationships/customXml" Target="../ink/ink16.xml"/><Relationship Id="rId7" Type="http://schemas.openxmlformats.org/officeDocument/2006/relationships/customXml" Target="../ink/ink5.xml"/><Relationship Id="rId12" Type="http://schemas.openxmlformats.org/officeDocument/2006/relationships/image" Target="NULL"/><Relationship Id="rId17" Type="http://schemas.openxmlformats.org/officeDocument/2006/relationships/customXml" Target="../ink/ink13.xml"/><Relationship Id="rId25" Type="http://schemas.openxmlformats.org/officeDocument/2006/relationships/customXml" Target="../ink/ink20.xml"/><Relationship Id="rId2" Type="http://schemas.openxmlformats.org/officeDocument/2006/relationships/image" Target="NULL"/><Relationship Id="rId16" Type="http://schemas.openxmlformats.org/officeDocument/2006/relationships/customXml" Target="../ink/ink12.xml"/><Relationship Id="rId20" Type="http://schemas.openxmlformats.org/officeDocument/2006/relationships/image" Target="NULL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1" Type="http://schemas.openxmlformats.org/officeDocument/2006/relationships/customXml" Target="../ink/ink8.xml"/><Relationship Id="rId24" Type="http://schemas.openxmlformats.org/officeDocument/2006/relationships/customXml" Target="../ink/ink19.xml"/><Relationship Id="rId5" Type="http://schemas.openxmlformats.org/officeDocument/2006/relationships/customXml" Target="../ink/ink3.xml"/><Relationship Id="rId15" Type="http://schemas.openxmlformats.org/officeDocument/2006/relationships/customXml" Target="../ink/ink11.xml"/><Relationship Id="rId23" Type="http://schemas.openxmlformats.org/officeDocument/2006/relationships/customXml" Target="../ink/ink18.xml"/><Relationship Id="rId10" Type="http://schemas.openxmlformats.org/officeDocument/2006/relationships/image" Target="NULL"/><Relationship Id="rId19" Type="http://schemas.openxmlformats.org/officeDocument/2006/relationships/customXml" Target="../ink/ink15.xml"/><Relationship Id="rId4" Type="http://schemas.openxmlformats.org/officeDocument/2006/relationships/image" Target="NULL"/><Relationship Id="rId9" Type="http://schemas.openxmlformats.org/officeDocument/2006/relationships/customXml" Target="../ink/ink7.xml"/><Relationship Id="rId14" Type="http://schemas.openxmlformats.org/officeDocument/2006/relationships/customXml" Target="../ink/ink10.xml"/><Relationship Id="rId22" Type="http://schemas.openxmlformats.org/officeDocument/2006/relationships/customXml" Target="../ink/ink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4</xdr:row>
      <xdr:rowOff>9525</xdr:rowOff>
    </xdr:from>
    <xdr:to>
      <xdr:col>1</xdr:col>
      <xdr:colOff>0</xdr:colOff>
      <xdr:row>6</xdr:row>
      <xdr:rowOff>0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37B59EAB-14B1-43FE-BC8E-A6DE46D285B3}"/>
            </a:ext>
          </a:extLst>
        </xdr:cNvPr>
        <xdr:cNvCxnSpPr/>
      </xdr:nvCxnSpPr>
      <xdr:spPr>
        <a:xfrm>
          <a:off x="19049" y="971550"/>
          <a:ext cx="666751" cy="4095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169251</xdr:colOff>
      <xdr:row>6</xdr:row>
      <xdr:rowOff>970450</xdr:rowOff>
    </xdr:from>
    <xdr:to>
      <xdr:col>61</xdr:col>
      <xdr:colOff>13613</xdr:colOff>
      <xdr:row>7</xdr:row>
      <xdr:rowOff>21839</xdr:rowOff>
    </xdr:to>
    <xdr:sp macro="" textlink="">
      <xdr:nvSpPr>
        <xdr:cNvPr id="3" name="타원 2">
          <a:extLst>
            <a:ext uri="{FF2B5EF4-FFF2-40B4-BE49-F238E27FC236}">
              <a16:creationId xmlns:a16="http://schemas.microsoft.com/office/drawing/2014/main" id="{77F746AC-304D-4DA6-9E0D-437E3721C44D}"/>
            </a:ext>
          </a:extLst>
        </xdr:cNvPr>
        <xdr:cNvSpPr/>
      </xdr:nvSpPr>
      <xdr:spPr>
        <a:xfrm>
          <a:off x="11542101" y="2351575"/>
          <a:ext cx="25337" cy="4198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76200</xdr:colOff>
      <xdr:row>6</xdr:row>
      <xdr:rowOff>601980</xdr:rowOff>
    </xdr:from>
    <xdr:to>
      <xdr:col>14</xdr:col>
      <xdr:colOff>114300</xdr:colOff>
      <xdr:row>6</xdr:row>
      <xdr:rowOff>853440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02CB040-3597-4C9B-9EE0-0011A13CECF3}"/>
            </a:ext>
            <a:ext uri="{147F2762-F138-4A5C-976F-8EAC2B608ADB}">
              <a16:predDERef xmlns:a16="http://schemas.microsoft.com/office/drawing/2014/main" pred="{00000000-0008-0000-0100-00002E000000}"/>
            </a:ext>
          </a:extLst>
        </xdr:cNvPr>
        <xdr:cNvSpPr txBox="1"/>
      </xdr:nvSpPr>
      <xdr:spPr>
        <a:xfrm>
          <a:off x="2581275" y="1983105"/>
          <a:ext cx="581025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1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층골조</a:t>
          </a:r>
        </a:p>
      </xdr:txBody>
    </xdr:sp>
    <xdr:clientData/>
  </xdr:twoCellAnchor>
  <xdr:twoCellAnchor>
    <xdr:from>
      <xdr:col>7</xdr:col>
      <xdr:colOff>30480</xdr:colOff>
      <xdr:row>6</xdr:row>
      <xdr:rowOff>594360</xdr:rowOff>
    </xdr:from>
    <xdr:to>
      <xdr:col>11</xdr:col>
      <xdr:colOff>45720</xdr:colOff>
      <xdr:row>6</xdr:row>
      <xdr:rowOff>845820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AA128FE-AE53-43EB-9F0F-48EAF76B3FD1}"/>
            </a:ext>
            <a:ext uri="{147F2762-F138-4A5C-976F-8EAC2B608ADB}">
              <a16:predDERef xmlns:a16="http://schemas.microsoft.com/office/drawing/2014/main" pred="{00000000-0008-0000-0100-000030000000}"/>
            </a:ext>
          </a:extLst>
        </xdr:cNvPr>
        <xdr:cNvSpPr txBox="1"/>
      </xdr:nvSpPr>
      <xdr:spPr>
        <a:xfrm>
          <a:off x="1811655" y="1975485"/>
          <a:ext cx="73914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지하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1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층골조</a:t>
          </a:r>
          <a:r>
            <a:rPr lang="en-US" altLang="ko-KR" sz="800" baseline="0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  <a:endParaRPr lang="en-US" altLang="ko-KR" sz="8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</xdr:col>
      <xdr:colOff>144780</xdr:colOff>
      <xdr:row>6</xdr:row>
      <xdr:rowOff>601980</xdr:rowOff>
    </xdr:from>
    <xdr:to>
      <xdr:col>6</xdr:col>
      <xdr:colOff>99060</xdr:colOff>
      <xdr:row>6</xdr:row>
      <xdr:rowOff>861059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0CF2E1E-1382-4820-A4B4-90EEF6DCB102}"/>
            </a:ext>
            <a:ext uri="{147F2762-F138-4A5C-976F-8EAC2B608ADB}">
              <a16:predDERef xmlns:a16="http://schemas.microsoft.com/office/drawing/2014/main" pred="{00000000-0008-0000-0100-000032000000}"/>
            </a:ext>
          </a:extLst>
        </xdr:cNvPr>
        <xdr:cNvSpPr txBox="1"/>
      </xdr:nvSpPr>
      <xdr:spPr>
        <a:xfrm>
          <a:off x="830580" y="1983105"/>
          <a:ext cx="868680" cy="2590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1000">
              <a:solidFill>
                <a:schemeClr val="dk1"/>
              </a:solidFill>
              <a:latin typeface="+mn-lt"/>
              <a:ea typeface="+mn-lt"/>
              <a:cs typeface="+mn-lt"/>
            </a:rPr>
            <a:t>흙막이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공사</a:t>
          </a:r>
        </a:p>
      </xdr:txBody>
    </xdr:sp>
    <xdr:clientData/>
  </xdr:twoCellAnchor>
  <xdr:twoCellAnchor>
    <xdr:from>
      <xdr:col>16</xdr:col>
      <xdr:colOff>91441</xdr:colOff>
      <xdr:row>6</xdr:row>
      <xdr:rowOff>609601</xdr:rowOff>
    </xdr:from>
    <xdr:to>
      <xdr:col>28</xdr:col>
      <xdr:colOff>121920</xdr:colOff>
      <xdr:row>6</xdr:row>
      <xdr:rowOff>845821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78F49F-97FE-4B83-8D4F-546A5BD354B2}"/>
            </a:ext>
            <a:ext uri="{147F2762-F138-4A5C-976F-8EAC2B608ADB}">
              <a16:predDERef xmlns:a16="http://schemas.microsoft.com/office/drawing/2014/main" pred="{00000000-0008-0000-0100-000033000000}"/>
            </a:ext>
          </a:extLst>
        </xdr:cNvPr>
        <xdr:cNvSpPr txBox="1"/>
      </xdr:nvSpPr>
      <xdr:spPr>
        <a:xfrm>
          <a:off x="3501391" y="1990726"/>
          <a:ext cx="2202179" cy="236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2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~11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층골조</a:t>
          </a:r>
        </a:p>
      </xdr:txBody>
    </xdr:sp>
    <xdr:clientData/>
  </xdr:twoCellAnchor>
  <xdr:twoCellAnchor>
    <xdr:from>
      <xdr:col>35</xdr:col>
      <xdr:colOff>15240</xdr:colOff>
      <xdr:row>7</xdr:row>
      <xdr:rowOff>114300</xdr:rowOff>
    </xdr:from>
    <xdr:to>
      <xdr:col>40</xdr:col>
      <xdr:colOff>99060</xdr:colOff>
      <xdr:row>7</xdr:row>
      <xdr:rowOff>381000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22886B7-C5A5-4F14-BDB5-DD4D41CB8725}"/>
            </a:ext>
            <a:ext uri="{147F2762-F138-4A5C-976F-8EAC2B608ADB}">
              <a16:predDERef xmlns:a16="http://schemas.microsoft.com/office/drawing/2014/main" pred="{00000000-0008-0000-0100-000037000000}"/>
            </a:ext>
          </a:extLst>
        </xdr:cNvPr>
        <xdr:cNvSpPr txBox="1"/>
      </xdr:nvSpPr>
      <xdr:spPr>
        <a:xfrm>
          <a:off x="6863715" y="2486025"/>
          <a:ext cx="98869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내부마감재공사</a:t>
          </a:r>
        </a:p>
      </xdr:txBody>
    </xdr:sp>
    <xdr:clientData/>
  </xdr:twoCellAnchor>
  <xdr:twoCellAnchor>
    <xdr:from>
      <xdr:col>30</xdr:col>
      <xdr:colOff>133350</xdr:colOff>
      <xdr:row>6</xdr:row>
      <xdr:rowOff>190500</xdr:rowOff>
    </xdr:from>
    <xdr:to>
      <xdr:col>35</xdr:col>
      <xdr:colOff>114300</xdr:colOff>
      <xdr:row>6</xdr:row>
      <xdr:rowOff>457201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3FF53A6-33D4-43D1-84AA-62FF5455F3AE}"/>
            </a:ext>
            <a:ext uri="{147F2762-F138-4A5C-976F-8EAC2B608ADB}">
              <a16:predDERef xmlns:a16="http://schemas.microsoft.com/office/drawing/2014/main" pred="{00000000-0008-0000-0100-000038000000}"/>
            </a:ext>
          </a:extLst>
        </xdr:cNvPr>
        <xdr:cNvSpPr txBox="1"/>
      </xdr:nvSpPr>
      <xdr:spPr>
        <a:xfrm>
          <a:off x="6076950" y="1571625"/>
          <a:ext cx="885825" cy="266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외부마감재공사</a:t>
          </a:r>
          <a:endParaRPr lang="en-US" altLang="ko-KR" sz="8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28</xdr:col>
      <xdr:colOff>28575</xdr:colOff>
      <xdr:row>7</xdr:row>
      <xdr:rowOff>371475</xdr:rowOff>
    </xdr:from>
    <xdr:to>
      <xdr:col>32</xdr:col>
      <xdr:colOff>85725</xdr:colOff>
      <xdr:row>7</xdr:row>
      <xdr:rowOff>609600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6ECEA2C-C2AB-4435-B99E-066C83484CED}"/>
            </a:ext>
            <a:ext uri="{147F2762-F138-4A5C-976F-8EAC2B608ADB}">
              <a16:predDERef xmlns:a16="http://schemas.microsoft.com/office/drawing/2014/main" pred="{00000000-0008-0000-0100-000039000000}"/>
            </a:ext>
          </a:extLst>
        </xdr:cNvPr>
        <xdr:cNvSpPr txBox="1"/>
      </xdr:nvSpPr>
      <xdr:spPr>
        <a:xfrm>
          <a:off x="5610225" y="2743200"/>
          <a:ext cx="7810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방수공사</a:t>
          </a:r>
        </a:p>
      </xdr:txBody>
    </xdr:sp>
    <xdr:clientData/>
  </xdr:twoCellAnchor>
  <xdr:twoCellAnchor>
    <xdr:from>
      <xdr:col>27</xdr:col>
      <xdr:colOff>58154</xdr:colOff>
      <xdr:row>7</xdr:row>
      <xdr:rowOff>1003480</xdr:rowOff>
    </xdr:from>
    <xdr:to>
      <xdr:col>30</xdr:col>
      <xdr:colOff>110812</xdr:colOff>
      <xdr:row>7</xdr:row>
      <xdr:rowOff>1241605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745FAEB-517A-4447-8839-3363EBB4B17F}"/>
            </a:ext>
            <a:ext uri="{147F2762-F138-4A5C-976F-8EAC2B608ADB}">
              <a16:predDERef xmlns:a16="http://schemas.microsoft.com/office/drawing/2014/main" pred="{00000000-0008-0000-0100-00003A000000}"/>
            </a:ext>
          </a:extLst>
        </xdr:cNvPr>
        <xdr:cNvSpPr txBox="1"/>
      </xdr:nvSpPr>
      <xdr:spPr>
        <a:xfrm>
          <a:off x="5458829" y="3375205"/>
          <a:ext cx="595583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조적공사</a:t>
          </a:r>
        </a:p>
      </xdr:txBody>
    </xdr:sp>
    <xdr:clientData/>
  </xdr:twoCellAnchor>
  <xdr:twoCellAnchor>
    <xdr:from>
      <xdr:col>54</xdr:col>
      <xdr:colOff>85725</xdr:colOff>
      <xdr:row>6</xdr:row>
      <xdr:rowOff>666750</xdr:rowOff>
    </xdr:from>
    <xdr:to>
      <xdr:col>58</xdr:col>
      <xdr:colOff>66675</xdr:colOff>
      <xdr:row>6</xdr:row>
      <xdr:rowOff>904875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F7120E2-9191-4AD1-B262-BE5D7FF0033D}"/>
            </a:ext>
            <a:ext uri="{147F2762-F138-4A5C-976F-8EAC2B608ADB}">
              <a16:predDERef xmlns:a16="http://schemas.microsoft.com/office/drawing/2014/main" pred="{00000000-0008-0000-0100-00003B000000}"/>
            </a:ext>
          </a:extLst>
        </xdr:cNvPr>
        <xdr:cNvSpPr txBox="1"/>
      </xdr:nvSpPr>
      <xdr:spPr>
        <a:xfrm>
          <a:off x="10372725" y="2047875"/>
          <a:ext cx="704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도배공사</a:t>
          </a:r>
        </a:p>
      </xdr:txBody>
    </xdr:sp>
    <xdr:clientData/>
  </xdr:twoCellAnchor>
  <xdr:twoCellAnchor>
    <xdr:from>
      <xdr:col>61</xdr:col>
      <xdr:colOff>48516</xdr:colOff>
      <xdr:row>6</xdr:row>
      <xdr:rowOff>602543</xdr:rowOff>
    </xdr:from>
    <xdr:to>
      <xdr:col>61</xdr:col>
      <xdr:colOff>640003</xdr:colOff>
      <xdr:row>6</xdr:row>
      <xdr:rowOff>840668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47C1722-E67B-4806-878A-59EA247CCB72}"/>
            </a:ext>
            <a:ext uri="{147F2762-F138-4A5C-976F-8EAC2B608ADB}">
              <a16:predDERef xmlns:a16="http://schemas.microsoft.com/office/drawing/2014/main" pred="{00000000-0008-0000-0100-00003D000000}"/>
            </a:ext>
          </a:extLst>
        </xdr:cNvPr>
        <xdr:cNvSpPr txBox="1"/>
      </xdr:nvSpPr>
      <xdr:spPr>
        <a:xfrm>
          <a:off x="11602341" y="1983668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38</xdr:col>
      <xdr:colOff>9525</xdr:colOff>
      <xdr:row>6</xdr:row>
      <xdr:rowOff>200025</xdr:rowOff>
    </xdr:from>
    <xdr:to>
      <xdr:col>48</xdr:col>
      <xdr:colOff>76200</xdr:colOff>
      <xdr:row>6</xdr:row>
      <xdr:rowOff>438150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9D8FC30-9563-447E-BBF7-EEC3A9DFF3B1}"/>
            </a:ext>
            <a:ext uri="{147F2762-F138-4A5C-976F-8EAC2B608ADB}">
              <a16:predDERef xmlns:a16="http://schemas.microsoft.com/office/drawing/2014/main" pred="{00000000-0008-0000-0100-00003E000000}"/>
            </a:ext>
          </a:extLst>
        </xdr:cNvPr>
        <xdr:cNvSpPr txBox="1"/>
      </xdr:nvSpPr>
      <xdr:spPr>
        <a:xfrm>
          <a:off x="7400925" y="1581150"/>
          <a:ext cx="18764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잡철공사 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(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난간대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, 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홈통 및 기타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)</a:t>
          </a:r>
        </a:p>
      </xdr:txBody>
    </xdr:sp>
    <xdr:clientData/>
  </xdr:twoCellAnchor>
  <xdr:twoCellAnchor>
    <xdr:from>
      <xdr:col>42</xdr:col>
      <xdr:colOff>92442</xdr:colOff>
      <xdr:row>7</xdr:row>
      <xdr:rowOff>426758</xdr:rowOff>
    </xdr:from>
    <xdr:to>
      <xdr:col>45</xdr:col>
      <xdr:colOff>153960</xdr:colOff>
      <xdr:row>7</xdr:row>
      <xdr:rowOff>664883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917276E-84E3-42E0-8506-6227091DED76}"/>
            </a:ext>
            <a:ext uri="{147F2762-F138-4A5C-976F-8EAC2B608ADB}">
              <a16:predDERef xmlns:a16="http://schemas.microsoft.com/office/drawing/2014/main" pred="{00000000-0008-0000-0100-00003F000000}"/>
            </a:ext>
          </a:extLst>
        </xdr:cNvPr>
        <xdr:cNvSpPr txBox="1"/>
      </xdr:nvSpPr>
      <xdr:spPr>
        <a:xfrm>
          <a:off x="8207742" y="2798483"/>
          <a:ext cx="604443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ko-KR" sz="800"/>
            <a:t>E/V </a:t>
          </a:r>
          <a:r>
            <a:rPr lang="ko-KR" altLang="en-US" sz="800"/>
            <a:t>공사</a:t>
          </a:r>
        </a:p>
      </xdr:txBody>
    </xdr:sp>
    <xdr:clientData/>
  </xdr:twoCellAnchor>
  <xdr:twoCellAnchor>
    <xdr:from>
      <xdr:col>49</xdr:col>
      <xdr:colOff>123825</xdr:colOff>
      <xdr:row>7</xdr:row>
      <xdr:rowOff>971550</xdr:rowOff>
    </xdr:from>
    <xdr:to>
      <xdr:col>53</xdr:col>
      <xdr:colOff>47625</xdr:colOff>
      <xdr:row>7</xdr:row>
      <xdr:rowOff>1209675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9E7499B-F012-441C-A2F1-228EECA72340}"/>
            </a:ext>
            <a:ext uri="{147F2762-F138-4A5C-976F-8EAC2B608ADB}">
              <a16:predDERef xmlns:a16="http://schemas.microsoft.com/office/drawing/2014/main" pred="{00000000-0008-0000-0100-000040000000}"/>
            </a:ext>
          </a:extLst>
        </xdr:cNvPr>
        <xdr:cNvSpPr txBox="1"/>
      </xdr:nvSpPr>
      <xdr:spPr>
        <a:xfrm>
          <a:off x="9505950" y="3343275"/>
          <a:ext cx="6477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타일공사</a:t>
          </a:r>
        </a:p>
      </xdr:txBody>
    </xdr:sp>
    <xdr:clientData/>
  </xdr:twoCellAnchor>
  <xdr:twoCellAnchor>
    <xdr:from>
      <xdr:col>35</xdr:col>
      <xdr:colOff>164796</xdr:colOff>
      <xdr:row>7</xdr:row>
      <xdr:rowOff>1466066</xdr:rowOff>
    </xdr:from>
    <xdr:to>
      <xdr:col>41</xdr:col>
      <xdr:colOff>135783</xdr:colOff>
      <xdr:row>7</xdr:row>
      <xdr:rowOff>1704191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E67F04C-5B44-4C6E-B7D8-ABA042C0A27C}"/>
            </a:ext>
            <a:ext uri="{147F2762-F138-4A5C-976F-8EAC2B608ADB}">
              <a16:predDERef xmlns:a16="http://schemas.microsoft.com/office/drawing/2014/main" pred="{00000000-0008-0000-0100-000041000000}"/>
            </a:ext>
          </a:extLst>
        </xdr:cNvPr>
        <xdr:cNvSpPr txBox="1"/>
      </xdr:nvSpPr>
      <xdr:spPr>
        <a:xfrm>
          <a:off x="7013271" y="3837791"/>
          <a:ext cx="105683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미장공사</a:t>
          </a:r>
          <a:r>
            <a:rPr lang="en-US" altLang="ko-KR" sz="800"/>
            <a:t>(</a:t>
          </a:r>
          <a:r>
            <a:rPr lang="ko-KR" altLang="en-US" sz="800"/>
            <a:t>방통공사</a:t>
          </a:r>
          <a:r>
            <a:rPr lang="en-US" altLang="ko-KR" sz="800"/>
            <a:t>)</a:t>
          </a:r>
          <a:endParaRPr lang="ko-KR" altLang="en-US" sz="800"/>
        </a:p>
      </xdr:txBody>
    </xdr:sp>
    <xdr:clientData/>
  </xdr:twoCellAnchor>
  <xdr:twoCellAnchor>
    <xdr:from>
      <xdr:col>41</xdr:col>
      <xdr:colOff>40916</xdr:colOff>
      <xdr:row>7</xdr:row>
      <xdr:rowOff>2075070</xdr:rowOff>
    </xdr:from>
    <xdr:to>
      <xdr:col>47</xdr:col>
      <xdr:colOff>12547</xdr:colOff>
      <xdr:row>7</xdr:row>
      <xdr:rowOff>2313195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B25CF4-4297-4A5F-B2F1-F4C9B5ED2D89}"/>
            </a:ext>
          </a:extLst>
        </xdr:cNvPr>
        <xdr:cNvSpPr txBox="1"/>
      </xdr:nvSpPr>
      <xdr:spPr>
        <a:xfrm>
          <a:off x="7975241" y="4446795"/>
          <a:ext cx="1057481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창호 및 유리공사</a:t>
          </a:r>
        </a:p>
      </xdr:txBody>
    </xdr:sp>
    <xdr:clientData/>
  </xdr:twoCellAnchor>
  <xdr:twoCellAnchor>
    <xdr:from>
      <xdr:col>54</xdr:col>
      <xdr:colOff>15814</xdr:colOff>
      <xdr:row>7</xdr:row>
      <xdr:rowOff>351190</xdr:rowOff>
    </xdr:from>
    <xdr:to>
      <xdr:col>57</xdr:col>
      <xdr:colOff>74706</xdr:colOff>
      <xdr:row>7</xdr:row>
      <xdr:rowOff>589315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E1F4C39-21FF-4AD4-9337-189803E98F17}"/>
            </a:ext>
            <a:ext uri="{147F2762-F138-4A5C-976F-8EAC2B608ADB}">
              <a16:predDERef xmlns:a16="http://schemas.microsoft.com/office/drawing/2014/main" pred="{00000000-0008-0000-0100-000043000000}"/>
            </a:ext>
          </a:extLst>
        </xdr:cNvPr>
        <xdr:cNvSpPr txBox="1"/>
      </xdr:nvSpPr>
      <xdr:spPr>
        <a:xfrm>
          <a:off x="10302814" y="2722915"/>
          <a:ext cx="60181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도장공사</a:t>
          </a:r>
        </a:p>
      </xdr:txBody>
    </xdr:sp>
    <xdr:clientData/>
  </xdr:twoCellAnchor>
  <xdr:twoCellAnchor>
    <xdr:from>
      <xdr:col>43</xdr:col>
      <xdr:colOff>142875</xdr:colOff>
      <xdr:row>6</xdr:row>
      <xdr:rowOff>647700</xdr:rowOff>
    </xdr:from>
    <xdr:to>
      <xdr:col>50</xdr:col>
      <xdr:colOff>152400</xdr:colOff>
      <xdr:row>6</xdr:row>
      <xdr:rowOff>885825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7151FA-A6D7-4D6E-B7CC-1DA7494C14F3}"/>
            </a:ext>
            <a:ext uri="{147F2762-F138-4A5C-976F-8EAC2B608ADB}">
              <a16:predDERef xmlns:a16="http://schemas.microsoft.com/office/drawing/2014/main" pred="{00000000-0008-0000-0100-000044000000}"/>
            </a:ext>
          </a:extLst>
        </xdr:cNvPr>
        <xdr:cNvSpPr txBox="1"/>
      </xdr:nvSpPr>
      <xdr:spPr>
        <a:xfrm>
          <a:off x="8439150" y="2028825"/>
          <a:ext cx="12763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수장공사 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(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내장목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,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천정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)</a:t>
          </a:r>
        </a:p>
      </xdr:txBody>
    </xdr:sp>
    <xdr:clientData/>
  </xdr:twoCellAnchor>
  <xdr:twoCellAnchor>
    <xdr:from>
      <xdr:col>55</xdr:col>
      <xdr:colOff>54024</xdr:colOff>
      <xdr:row>7</xdr:row>
      <xdr:rowOff>1462073</xdr:rowOff>
    </xdr:from>
    <xdr:to>
      <xdr:col>58</xdr:col>
      <xdr:colOff>124382</xdr:colOff>
      <xdr:row>7</xdr:row>
      <xdr:rowOff>1700198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C13DE69-5A77-4542-B6B0-E1B17F4779AB}"/>
            </a:ext>
            <a:ext uri="{147F2762-F138-4A5C-976F-8EAC2B608ADB}">
              <a16:predDERef xmlns:a16="http://schemas.microsoft.com/office/drawing/2014/main" pred="{00000000-0008-0000-0100-000045000000}"/>
            </a:ext>
          </a:extLst>
        </xdr:cNvPr>
        <xdr:cNvSpPr txBox="1"/>
      </xdr:nvSpPr>
      <xdr:spPr>
        <a:xfrm>
          <a:off x="10521999" y="3833798"/>
          <a:ext cx="613283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조경공사</a:t>
          </a:r>
        </a:p>
      </xdr:txBody>
    </xdr:sp>
    <xdr:clientData/>
  </xdr:twoCellAnchor>
  <xdr:twoCellAnchor>
    <xdr:from>
      <xdr:col>24</xdr:col>
      <xdr:colOff>85725</xdr:colOff>
      <xdr:row>7</xdr:row>
      <xdr:rowOff>1304925</xdr:rowOff>
    </xdr:from>
    <xdr:to>
      <xdr:col>33</xdr:col>
      <xdr:colOff>171450</xdr:colOff>
      <xdr:row>7</xdr:row>
      <xdr:rowOff>1304925</xdr:rowOff>
    </xdr:to>
    <xdr:cxnSp macro="">
      <xdr:nvCxnSpPr>
        <xdr:cNvPr id="22" name="직선 연결선 21">
          <a:extLst>
            <a:ext uri="{FF2B5EF4-FFF2-40B4-BE49-F238E27FC236}">
              <a16:creationId xmlns:a16="http://schemas.microsoft.com/office/drawing/2014/main" id="{70CDEFA1-76E8-4635-8177-B66AAF50D1A9}"/>
            </a:ext>
            <a:ext uri="{147F2762-F138-4A5C-976F-8EAC2B608ADB}">
              <a16:predDERef xmlns:a16="http://schemas.microsoft.com/office/drawing/2014/main" pred="{00000000-0008-0000-0100-000046000000}"/>
            </a:ext>
          </a:extLst>
        </xdr:cNvPr>
        <xdr:cNvCxnSpPr>
          <a:cxnSpLocks/>
        </xdr:cNvCxnSpPr>
      </xdr:nvCxnSpPr>
      <xdr:spPr>
        <a:xfrm flipH="1">
          <a:off x="4943475" y="3676650"/>
          <a:ext cx="1714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22860</xdr:colOff>
      <xdr:row>7</xdr:row>
      <xdr:rowOff>676275</xdr:rowOff>
    </xdr:from>
    <xdr:to>
      <xdr:col>33</xdr:col>
      <xdr:colOff>0</xdr:colOff>
      <xdr:row>7</xdr:row>
      <xdr:rowOff>685800</xdr:rowOff>
    </xdr:to>
    <xdr:cxnSp macro="">
      <xdr:nvCxnSpPr>
        <xdr:cNvPr id="23" name="직선 연결선 22">
          <a:extLst>
            <a:ext uri="{FF2B5EF4-FFF2-40B4-BE49-F238E27FC236}">
              <a16:creationId xmlns:a16="http://schemas.microsoft.com/office/drawing/2014/main" id="{E06CD092-A0A1-4F7A-8A53-B1B5CD513FC9}"/>
            </a:ext>
            <a:ext uri="{147F2762-F138-4A5C-976F-8EAC2B608ADB}">
              <a16:predDERef xmlns:a16="http://schemas.microsoft.com/office/drawing/2014/main" pred="{00000000-0008-0000-0100-00004C000000}"/>
            </a:ext>
          </a:extLst>
        </xdr:cNvPr>
        <xdr:cNvCxnSpPr>
          <a:cxnSpLocks/>
        </xdr:cNvCxnSpPr>
      </xdr:nvCxnSpPr>
      <xdr:spPr>
        <a:xfrm flipH="1">
          <a:off x="5242560" y="3048000"/>
          <a:ext cx="124396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7</xdr:row>
      <xdr:rowOff>2362079</xdr:rowOff>
    </xdr:from>
    <xdr:to>
      <xdr:col>53</xdr:col>
      <xdr:colOff>175173</xdr:colOff>
      <xdr:row>7</xdr:row>
      <xdr:rowOff>2362079</xdr:rowOff>
    </xdr:to>
    <xdr:cxnSp macro="">
      <xdr:nvCxnSpPr>
        <xdr:cNvPr id="24" name="직선 연결선 23">
          <a:extLst>
            <a:ext uri="{FF2B5EF4-FFF2-40B4-BE49-F238E27FC236}">
              <a16:creationId xmlns:a16="http://schemas.microsoft.com/office/drawing/2014/main" id="{8652AA3F-1143-4739-9731-12182114577F}"/>
            </a:ext>
          </a:extLst>
        </xdr:cNvPr>
        <xdr:cNvCxnSpPr/>
      </xdr:nvCxnSpPr>
      <xdr:spPr>
        <a:xfrm flipH="1">
          <a:off x="6848475" y="4733804"/>
          <a:ext cx="3432723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9525</xdr:colOff>
      <xdr:row>7</xdr:row>
      <xdr:rowOff>1304925</xdr:rowOff>
    </xdr:from>
    <xdr:to>
      <xdr:col>46</xdr:col>
      <xdr:colOff>0</xdr:colOff>
      <xdr:row>7</xdr:row>
      <xdr:rowOff>1304925</xdr:rowOff>
    </xdr:to>
    <xdr:cxnSp macro="">
      <xdr:nvCxnSpPr>
        <xdr:cNvPr id="25" name="직선 연결선 24">
          <a:extLst>
            <a:ext uri="{FF2B5EF4-FFF2-40B4-BE49-F238E27FC236}">
              <a16:creationId xmlns:a16="http://schemas.microsoft.com/office/drawing/2014/main" id="{93B59419-0648-4A96-9B8A-8C350736772E}"/>
            </a:ext>
            <a:ext uri="{147F2762-F138-4A5C-976F-8EAC2B608ADB}">
              <a16:predDERef xmlns:a16="http://schemas.microsoft.com/office/drawing/2014/main" pred="{00000000-0008-0000-0100-00004F000000}"/>
            </a:ext>
          </a:extLst>
        </xdr:cNvPr>
        <xdr:cNvCxnSpPr>
          <a:cxnSpLocks/>
        </xdr:cNvCxnSpPr>
      </xdr:nvCxnSpPr>
      <xdr:spPr>
        <a:xfrm>
          <a:off x="6677025" y="3676650"/>
          <a:ext cx="2162175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171450</xdr:colOff>
      <xdr:row>7</xdr:row>
      <xdr:rowOff>1304925</xdr:rowOff>
    </xdr:from>
    <xdr:to>
      <xdr:col>56</xdr:col>
      <xdr:colOff>19050</xdr:colOff>
      <xdr:row>7</xdr:row>
      <xdr:rowOff>1304925</xdr:rowOff>
    </xdr:to>
    <xdr:cxnSp macro="">
      <xdr:nvCxnSpPr>
        <xdr:cNvPr id="26" name="직선 연결선 25">
          <a:extLst>
            <a:ext uri="{FF2B5EF4-FFF2-40B4-BE49-F238E27FC236}">
              <a16:creationId xmlns:a16="http://schemas.microsoft.com/office/drawing/2014/main" id="{A7FC7339-7230-4BFC-B7A4-69F7BF471B33}"/>
            </a:ext>
            <a:ext uri="{147F2762-F138-4A5C-976F-8EAC2B608ADB}">
              <a16:predDERef xmlns:a16="http://schemas.microsoft.com/office/drawing/2014/main" pred="{00000000-0008-0000-0100-000056000000}"/>
            </a:ext>
          </a:extLst>
        </xdr:cNvPr>
        <xdr:cNvCxnSpPr>
          <a:cxnSpLocks/>
        </xdr:cNvCxnSpPr>
      </xdr:nvCxnSpPr>
      <xdr:spPr>
        <a:xfrm flipH="1">
          <a:off x="8829675" y="3676650"/>
          <a:ext cx="18383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0</xdr:colOff>
      <xdr:row>7</xdr:row>
      <xdr:rowOff>1790700</xdr:rowOff>
    </xdr:from>
    <xdr:to>
      <xdr:col>56</xdr:col>
      <xdr:colOff>152400</xdr:colOff>
      <xdr:row>7</xdr:row>
      <xdr:rowOff>1790700</xdr:rowOff>
    </xdr:to>
    <xdr:cxnSp macro="">
      <xdr:nvCxnSpPr>
        <xdr:cNvPr id="27" name="직선 연결선 26">
          <a:extLst>
            <a:ext uri="{FF2B5EF4-FFF2-40B4-BE49-F238E27FC236}">
              <a16:creationId xmlns:a16="http://schemas.microsoft.com/office/drawing/2014/main" id="{651F206D-ADE9-474E-B744-E1D505B8667A}"/>
            </a:ext>
            <a:ext uri="{147F2762-F138-4A5C-976F-8EAC2B608ADB}">
              <a16:predDERef xmlns:a16="http://schemas.microsoft.com/office/drawing/2014/main" pred="{00000000-0008-0000-0100-000057000000}"/>
            </a:ext>
          </a:extLst>
        </xdr:cNvPr>
        <xdr:cNvCxnSpPr>
          <a:cxnSpLocks/>
        </xdr:cNvCxnSpPr>
      </xdr:nvCxnSpPr>
      <xdr:spPr>
        <a:xfrm>
          <a:off x="9382125" y="4162425"/>
          <a:ext cx="1419225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3760</xdr:colOff>
      <xdr:row>7</xdr:row>
      <xdr:rowOff>14451</xdr:rowOff>
    </xdr:from>
    <xdr:to>
      <xdr:col>49</xdr:col>
      <xdr:colOff>168520</xdr:colOff>
      <xdr:row>7</xdr:row>
      <xdr:rowOff>725365</xdr:rowOff>
    </xdr:to>
    <xdr:cxnSp macro="">
      <xdr:nvCxnSpPr>
        <xdr:cNvPr id="28" name="직선 연결선 27">
          <a:extLst>
            <a:ext uri="{FF2B5EF4-FFF2-40B4-BE49-F238E27FC236}">
              <a16:creationId xmlns:a16="http://schemas.microsoft.com/office/drawing/2014/main" id="{B948C081-EE5E-490F-951C-64A7BD555185}"/>
            </a:ext>
          </a:extLst>
        </xdr:cNvPr>
        <xdr:cNvCxnSpPr/>
      </xdr:nvCxnSpPr>
      <xdr:spPr>
        <a:xfrm flipH="1" flipV="1">
          <a:off x="9385885" y="2386176"/>
          <a:ext cx="164760" cy="71091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175847</xdr:colOff>
      <xdr:row>7</xdr:row>
      <xdr:rowOff>718888</xdr:rowOff>
    </xdr:from>
    <xdr:to>
      <xdr:col>59</xdr:col>
      <xdr:colOff>2339</xdr:colOff>
      <xdr:row>7</xdr:row>
      <xdr:rowOff>725365</xdr:rowOff>
    </xdr:to>
    <xdr:cxnSp macro="">
      <xdr:nvCxnSpPr>
        <xdr:cNvPr id="29" name="직선 연결선 28">
          <a:extLst>
            <a:ext uri="{FF2B5EF4-FFF2-40B4-BE49-F238E27FC236}">
              <a16:creationId xmlns:a16="http://schemas.microsoft.com/office/drawing/2014/main" id="{4C8614AA-DB46-464C-B6CA-BC9B077793DA}"/>
            </a:ext>
            <a:ext uri="{147F2762-F138-4A5C-976F-8EAC2B608ADB}">
              <a16:predDERef xmlns:a16="http://schemas.microsoft.com/office/drawing/2014/main" pred="{00000000-0008-0000-0100-00005B000000}"/>
            </a:ext>
          </a:extLst>
        </xdr:cNvPr>
        <xdr:cNvCxnSpPr/>
      </xdr:nvCxnSpPr>
      <xdr:spPr>
        <a:xfrm flipH="1">
          <a:off x="9557972" y="3090613"/>
          <a:ext cx="1636242" cy="647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144780</xdr:colOff>
      <xdr:row>6</xdr:row>
      <xdr:rowOff>624840</xdr:rowOff>
    </xdr:from>
    <xdr:to>
      <xdr:col>35</xdr:col>
      <xdr:colOff>30480</xdr:colOff>
      <xdr:row>6</xdr:row>
      <xdr:rowOff>868681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2122A91-6130-4C1C-9E04-55767E94DE3C}"/>
            </a:ext>
            <a:ext uri="{147F2762-F138-4A5C-976F-8EAC2B608ADB}">
              <a16:predDERef xmlns:a16="http://schemas.microsoft.com/office/drawing/2014/main" pred="{00000000-0008-0000-0100-00005E000000}"/>
            </a:ext>
          </a:extLst>
        </xdr:cNvPr>
        <xdr:cNvSpPr txBox="1"/>
      </xdr:nvSpPr>
      <xdr:spPr>
        <a:xfrm>
          <a:off x="6269355" y="2005965"/>
          <a:ext cx="609600" cy="243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옥상방수</a:t>
          </a:r>
        </a:p>
      </xdr:txBody>
    </xdr:sp>
    <xdr:clientData/>
  </xdr:twoCellAnchor>
  <xdr:twoCellAnchor>
    <xdr:from>
      <xdr:col>56</xdr:col>
      <xdr:colOff>114300</xdr:colOff>
      <xdr:row>6</xdr:row>
      <xdr:rowOff>219075</xdr:rowOff>
    </xdr:from>
    <xdr:to>
      <xdr:col>59</xdr:col>
      <xdr:colOff>161925</xdr:colOff>
      <xdr:row>6</xdr:row>
      <xdr:rowOff>457200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150FC7C-703C-4EC3-BE06-26F98D4CADA3}"/>
            </a:ext>
            <a:ext uri="{147F2762-F138-4A5C-976F-8EAC2B608ADB}">
              <a16:predDERef xmlns:a16="http://schemas.microsoft.com/office/drawing/2014/main" pred="{00000000-0008-0000-0100-00007D000000}"/>
            </a:ext>
          </a:extLst>
        </xdr:cNvPr>
        <xdr:cNvSpPr txBox="1"/>
      </xdr:nvSpPr>
      <xdr:spPr>
        <a:xfrm>
          <a:off x="10763250" y="1600200"/>
          <a:ext cx="5905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준공청소</a:t>
          </a:r>
        </a:p>
      </xdr:txBody>
    </xdr:sp>
    <xdr:clientData/>
  </xdr:twoCellAnchor>
  <xdr:twoCellAnchor>
    <xdr:from>
      <xdr:col>35</xdr:col>
      <xdr:colOff>142875</xdr:colOff>
      <xdr:row>6</xdr:row>
      <xdr:rowOff>514350</xdr:rowOff>
    </xdr:from>
    <xdr:to>
      <xdr:col>51</xdr:col>
      <xdr:colOff>0</xdr:colOff>
      <xdr:row>6</xdr:row>
      <xdr:rowOff>523875</xdr:rowOff>
    </xdr:to>
    <xdr:cxnSp macro="">
      <xdr:nvCxnSpPr>
        <xdr:cNvPr id="32" name="직선 연결선 31">
          <a:extLst>
            <a:ext uri="{FF2B5EF4-FFF2-40B4-BE49-F238E27FC236}">
              <a16:creationId xmlns:a16="http://schemas.microsoft.com/office/drawing/2014/main" id="{5C09A0FB-A29A-4205-8DA3-65A71FDA9878}"/>
            </a:ext>
            <a:ext uri="{147F2762-F138-4A5C-976F-8EAC2B608ADB}">
              <a16:predDERef xmlns:a16="http://schemas.microsoft.com/office/drawing/2014/main" pred="{00000000-0008-0000-0100-000081000000}"/>
            </a:ext>
          </a:extLst>
        </xdr:cNvPr>
        <xdr:cNvCxnSpPr>
          <a:cxnSpLocks/>
        </xdr:cNvCxnSpPr>
      </xdr:nvCxnSpPr>
      <xdr:spPr>
        <a:xfrm flipH="1">
          <a:off x="6991350" y="1895475"/>
          <a:ext cx="275272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158750</xdr:colOff>
      <xdr:row>6</xdr:row>
      <xdr:rowOff>549276</xdr:rowOff>
    </xdr:from>
    <xdr:to>
      <xdr:col>59</xdr:col>
      <xdr:colOff>152401</xdr:colOff>
      <xdr:row>6</xdr:row>
      <xdr:rowOff>549276</xdr:rowOff>
    </xdr:to>
    <xdr:cxnSp macro="">
      <xdr:nvCxnSpPr>
        <xdr:cNvPr id="33" name="직선 연결선 32">
          <a:extLst>
            <a:ext uri="{FF2B5EF4-FFF2-40B4-BE49-F238E27FC236}">
              <a16:creationId xmlns:a16="http://schemas.microsoft.com/office/drawing/2014/main" id="{97000228-6EA1-4A79-88D7-150BEE2EB8A3}"/>
            </a:ext>
          </a:extLst>
        </xdr:cNvPr>
        <xdr:cNvCxnSpPr/>
      </xdr:nvCxnSpPr>
      <xdr:spPr>
        <a:xfrm flipH="1">
          <a:off x="10807700" y="1930401"/>
          <a:ext cx="536576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21439</xdr:colOff>
      <xdr:row>11</xdr:row>
      <xdr:rowOff>185108</xdr:rowOff>
    </xdr:from>
    <xdr:to>
      <xdr:col>27</xdr:col>
      <xdr:colOff>29633</xdr:colOff>
      <xdr:row>12</xdr:row>
      <xdr:rowOff>179047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7DBDEA7-A58E-48C6-AAA9-DD97AE99EDF5}"/>
            </a:ext>
          </a:extLst>
        </xdr:cNvPr>
        <xdr:cNvSpPr txBox="1"/>
      </xdr:nvSpPr>
      <xdr:spPr>
        <a:xfrm>
          <a:off x="3431389" y="5814383"/>
          <a:ext cx="199891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스리브</a:t>
          </a:r>
          <a:r>
            <a:rPr lang="en-US" altLang="ko-KR" sz="800"/>
            <a:t>,</a:t>
          </a:r>
          <a:r>
            <a:rPr lang="ko-KR" altLang="en-US" sz="800"/>
            <a:t>파이프  및 매입 </a:t>
          </a:r>
          <a:r>
            <a:rPr lang="en-US" altLang="ko-KR" sz="800"/>
            <a:t>Box </a:t>
          </a:r>
          <a:r>
            <a:rPr lang="ko-KR" altLang="en-US" sz="800"/>
            <a:t>설치공사</a:t>
          </a:r>
        </a:p>
      </xdr:txBody>
    </xdr:sp>
    <xdr:clientData/>
  </xdr:twoCellAnchor>
  <xdr:twoCellAnchor>
    <xdr:from>
      <xdr:col>41</xdr:col>
      <xdr:colOff>16314</xdr:colOff>
      <xdr:row>11</xdr:row>
      <xdr:rowOff>194633</xdr:rowOff>
    </xdr:from>
    <xdr:to>
      <xdr:col>46</xdr:col>
      <xdr:colOff>124085</xdr:colOff>
      <xdr:row>12</xdr:row>
      <xdr:rowOff>188572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D8FE3EF-2E53-435B-9717-0FAD92F95041}"/>
            </a:ext>
          </a:extLst>
        </xdr:cNvPr>
        <xdr:cNvSpPr txBox="1"/>
      </xdr:nvSpPr>
      <xdr:spPr>
        <a:xfrm>
          <a:off x="7950639" y="5823908"/>
          <a:ext cx="1012646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입선 및 배관공사</a:t>
          </a:r>
        </a:p>
      </xdr:txBody>
    </xdr:sp>
    <xdr:clientData/>
  </xdr:twoCellAnchor>
  <xdr:twoCellAnchor>
    <xdr:from>
      <xdr:col>52</xdr:col>
      <xdr:colOff>123152</xdr:colOff>
      <xdr:row>11</xdr:row>
      <xdr:rowOff>194633</xdr:rowOff>
    </xdr:from>
    <xdr:to>
      <xdr:col>59</xdr:col>
      <xdr:colOff>25771</xdr:colOff>
      <xdr:row>12</xdr:row>
      <xdr:rowOff>188572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B28BC60-3327-4267-9829-0B73765A3F86}"/>
            </a:ext>
          </a:extLst>
        </xdr:cNvPr>
        <xdr:cNvSpPr txBox="1"/>
      </xdr:nvSpPr>
      <xdr:spPr>
        <a:xfrm>
          <a:off x="10048202" y="5823908"/>
          <a:ext cx="1169444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입선 및 기구설치공사</a:t>
          </a:r>
        </a:p>
      </xdr:txBody>
    </xdr:sp>
    <xdr:clientData/>
  </xdr:twoCellAnchor>
  <xdr:twoCellAnchor>
    <xdr:from>
      <xdr:col>40</xdr:col>
      <xdr:colOff>130613</xdr:colOff>
      <xdr:row>14</xdr:row>
      <xdr:rowOff>205024</xdr:rowOff>
    </xdr:from>
    <xdr:to>
      <xdr:col>48</xdr:col>
      <xdr:colOff>97242</xdr:colOff>
      <xdr:row>15</xdr:row>
      <xdr:rowOff>198963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62485D-CC4F-40D2-B7E9-E3B920802042}"/>
            </a:ext>
          </a:extLst>
        </xdr:cNvPr>
        <xdr:cNvSpPr txBox="1"/>
      </xdr:nvSpPr>
      <xdr:spPr>
        <a:xfrm>
          <a:off x="7883963" y="6577249"/>
          <a:ext cx="141442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기계장비설치 및 배관공사</a:t>
          </a:r>
        </a:p>
      </xdr:txBody>
    </xdr:sp>
    <xdr:clientData/>
  </xdr:twoCellAnchor>
  <xdr:twoCellAnchor>
    <xdr:from>
      <xdr:col>54</xdr:col>
      <xdr:colOff>168715</xdr:colOff>
      <xdr:row>14</xdr:row>
      <xdr:rowOff>205024</xdr:rowOff>
    </xdr:from>
    <xdr:to>
      <xdr:col>59</xdr:col>
      <xdr:colOff>123221</xdr:colOff>
      <xdr:row>15</xdr:row>
      <xdr:rowOff>198963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3921597-7007-4AB0-BB6E-5CD1C47241E6}"/>
            </a:ext>
          </a:extLst>
        </xdr:cNvPr>
        <xdr:cNvSpPr txBox="1"/>
      </xdr:nvSpPr>
      <xdr:spPr>
        <a:xfrm>
          <a:off x="10455715" y="6577249"/>
          <a:ext cx="859381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기구설치공사</a:t>
          </a:r>
        </a:p>
      </xdr:txBody>
    </xdr:sp>
    <xdr:clientData/>
  </xdr:twoCellAnchor>
  <xdr:twoCellAnchor>
    <xdr:from>
      <xdr:col>39</xdr:col>
      <xdr:colOff>29494</xdr:colOff>
      <xdr:row>17</xdr:row>
      <xdr:rowOff>215415</xdr:rowOff>
    </xdr:from>
    <xdr:to>
      <xdr:col>48</xdr:col>
      <xdr:colOff>114838</xdr:colOff>
      <xdr:row>18</xdr:row>
      <xdr:rowOff>209353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C5B5975-CB72-438E-BCDA-A293C882222F}"/>
            </a:ext>
          </a:extLst>
        </xdr:cNvPr>
        <xdr:cNvSpPr txBox="1"/>
      </xdr:nvSpPr>
      <xdr:spPr>
        <a:xfrm>
          <a:off x="7601869" y="7330590"/>
          <a:ext cx="1714119" cy="241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배관</a:t>
          </a:r>
          <a:r>
            <a:rPr lang="en-US" altLang="ko-KR" sz="800"/>
            <a:t>,</a:t>
          </a:r>
          <a:r>
            <a:rPr lang="ko-KR" altLang="en-US" sz="800"/>
            <a:t>입선 및 기계장비 설치공사</a:t>
          </a:r>
        </a:p>
      </xdr:txBody>
    </xdr:sp>
    <xdr:clientData/>
  </xdr:twoCellAnchor>
  <xdr:twoCellAnchor>
    <xdr:from>
      <xdr:col>53</xdr:col>
      <xdr:colOff>57173</xdr:colOff>
      <xdr:row>17</xdr:row>
      <xdr:rowOff>215415</xdr:rowOff>
    </xdr:from>
    <xdr:to>
      <xdr:col>59</xdr:col>
      <xdr:colOff>116931</xdr:colOff>
      <xdr:row>18</xdr:row>
      <xdr:rowOff>209353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927CD7E-6243-4045-960C-816992C75CE5}"/>
            </a:ext>
          </a:extLst>
        </xdr:cNvPr>
        <xdr:cNvSpPr txBox="1"/>
      </xdr:nvSpPr>
      <xdr:spPr>
        <a:xfrm>
          <a:off x="10163198" y="7330590"/>
          <a:ext cx="1145608" cy="241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기구 및 기계설치공사</a:t>
          </a:r>
        </a:p>
      </xdr:txBody>
    </xdr:sp>
    <xdr:clientData/>
  </xdr:twoCellAnchor>
  <xdr:twoCellAnchor>
    <xdr:from>
      <xdr:col>16</xdr:col>
      <xdr:colOff>21439</xdr:colOff>
      <xdr:row>14</xdr:row>
      <xdr:rowOff>185108</xdr:rowOff>
    </xdr:from>
    <xdr:to>
      <xdr:col>27</xdr:col>
      <xdr:colOff>29633</xdr:colOff>
      <xdr:row>15</xdr:row>
      <xdr:rowOff>179047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CBC7B4B-F2C3-438E-884F-5D67DB61E27C}"/>
            </a:ext>
          </a:extLst>
        </xdr:cNvPr>
        <xdr:cNvSpPr txBox="1"/>
      </xdr:nvSpPr>
      <xdr:spPr>
        <a:xfrm>
          <a:off x="3431389" y="6557333"/>
          <a:ext cx="199891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스리브</a:t>
          </a:r>
          <a:r>
            <a:rPr lang="en-US" altLang="ko-KR" sz="800"/>
            <a:t>,</a:t>
          </a:r>
          <a:r>
            <a:rPr lang="ko-KR" altLang="en-US" sz="800"/>
            <a:t>파이프  및 매입 </a:t>
          </a:r>
          <a:r>
            <a:rPr lang="en-US" altLang="ko-KR" sz="800"/>
            <a:t>Box </a:t>
          </a:r>
          <a:r>
            <a:rPr lang="ko-KR" altLang="en-US" sz="800"/>
            <a:t>설치공사</a:t>
          </a:r>
        </a:p>
      </xdr:txBody>
    </xdr:sp>
    <xdr:clientData/>
  </xdr:twoCellAnchor>
  <xdr:twoCellAnchor>
    <xdr:from>
      <xdr:col>16</xdr:col>
      <xdr:colOff>30964</xdr:colOff>
      <xdr:row>17</xdr:row>
      <xdr:rowOff>213683</xdr:rowOff>
    </xdr:from>
    <xdr:to>
      <xdr:col>27</xdr:col>
      <xdr:colOff>39158</xdr:colOff>
      <xdr:row>18</xdr:row>
      <xdr:rowOff>207622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5751CD0-E5D5-4685-B838-E7255B279D34}"/>
            </a:ext>
          </a:extLst>
        </xdr:cNvPr>
        <xdr:cNvSpPr txBox="1"/>
      </xdr:nvSpPr>
      <xdr:spPr>
        <a:xfrm>
          <a:off x="3440914" y="7328858"/>
          <a:ext cx="199891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스리브</a:t>
          </a:r>
          <a:r>
            <a:rPr lang="en-US" altLang="ko-KR" sz="800"/>
            <a:t>,</a:t>
          </a:r>
          <a:r>
            <a:rPr lang="ko-KR" altLang="en-US" sz="800"/>
            <a:t>파이프  및 매입 </a:t>
          </a:r>
          <a:r>
            <a:rPr lang="en-US" altLang="ko-KR" sz="800"/>
            <a:t>Box </a:t>
          </a:r>
          <a:r>
            <a:rPr lang="ko-KR" altLang="en-US" sz="800"/>
            <a:t>설치공사</a:t>
          </a:r>
        </a:p>
      </xdr:txBody>
    </xdr:sp>
    <xdr:clientData/>
  </xdr:twoCellAnchor>
  <xdr:twoCellAnchor>
    <xdr:from>
      <xdr:col>1</xdr:col>
      <xdr:colOff>0</xdr:colOff>
      <xdr:row>8</xdr:row>
      <xdr:rowOff>114300</xdr:rowOff>
    </xdr:from>
    <xdr:to>
      <xdr:col>10</xdr:col>
      <xdr:colOff>152400</xdr:colOff>
      <xdr:row>9</xdr:row>
      <xdr:rowOff>114300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EA6D298-ACE8-4FD2-979F-79982A921158}"/>
            </a:ext>
            <a:ext uri="{147F2762-F138-4A5C-976F-8EAC2B608ADB}">
              <a16:predDERef xmlns:a16="http://schemas.microsoft.com/office/drawing/2014/main" pred="{00000000-0008-0000-0100-0000C8000000}"/>
            </a:ext>
          </a:extLst>
        </xdr:cNvPr>
        <xdr:cNvSpPr txBox="1"/>
      </xdr:nvSpPr>
      <xdr:spPr>
        <a:xfrm>
          <a:off x="685800" y="5000625"/>
          <a:ext cx="17907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터파기 및 정지작업 구조물공사</a:t>
          </a:r>
        </a:p>
      </xdr:txBody>
    </xdr:sp>
    <xdr:clientData/>
  </xdr:twoCellAnchor>
  <xdr:twoCellAnchor>
    <xdr:from>
      <xdr:col>55</xdr:col>
      <xdr:colOff>66675</xdr:colOff>
      <xdr:row>8</xdr:row>
      <xdr:rowOff>123825</xdr:rowOff>
    </xdr:from>
    <xdr:to>
      <xdr:col>60</xdr:col>
      <xdr:colOff>123825</xdr:colOff>
      <xdr:row>9</xdr:row>
      <xdr:rowOff>123825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DDD87B7-48A3-4E6B-880B-FCBBB17E3565}"/>
            </a:ext>
            <a:ext uri="{147F2762-F138-4A5C-976F-8EAC2B608ADB}">
              <a16:predDERef xmlns:a16="http://schemas.microsoft.com/office/drawing/2014/main" pred="{00000000-0008-0000-0100-0000CB000000}"/>
            </a:ext>
          </a:extLst>
        </xdr:cNvPr>
        <xdr:cNvSpPr txBox="1"/>
      </xdr:nvSpPr>
      <xdr:spPr>
        <a:xfrm>
          <a:off x="10534650" y="5010150"/>
          <a:ext cx="9620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포장 및 부대공사</a:t>
          </a:r>
        </a:p>
      </xdr:txBody>
    </xdr:sp>
    <xdr:clientData/>
  </xdr:twoCellAnchor>
  <xdr:oneCellAnchor>
    <xdr:from>
      <xdr:col>1</xdr:col>
      <xdr:colOff>9525</xdr:colOff>
      <xdr:row>7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5" name="잉크 44">
              <a:extLst>
                <a:ext uri="{FF2B5EF4-FFF2-40B4-BE49-F238E27FC236}">
                  <a16:creationId xmlns:a16="http://schemas.microsoft.com/office/drawing/2014/main" id="{2A8FCA73-A5D0-46BB-8374-C017F616966D}"/>
                </a:ext>
                <a:ext uri="{147F2762-F138-4A5C-976F-8EAC2B608ADB}">
                  <a16:predDERef xmlns:a16="http://schemas.microsoft.com/office/drawing/2014/main" pred="{00000000-0008-0000-0100-0000CC000000}"/>
                </a:ext>
              </a:extLst>
            </xdr14:cNvPr>
            <xdr14:cNvContentPartPr/>
          </xdr14:nvContentPartPr>
          <xdr14:nvPr macro=""/>
          <xdr14:xfrm>
            <a:off x="695325" y="2381250"/>
            <a:ext cx="0" cy="0"/>
          </xdr14:xfrm>
        </xdr:contentPart>
      </mc:Choice>
      <mc:Fallback xmlns="">
        <xdr:pic>
          <xdr:nvPicPr>
            <xdr:cNvPr id="25" name="">
              <a:extLst>
                <a:ext uri="{FF2B5EF4-FFF2-40B4-BE49-F238E27FC236}">
                  <a16:creationId xmlns:a16="http://schemas.microsoft.com/office/drawing/2014/main" id="{AF32AF30-405A-4A53-B130-262F0C3905CE}"/>
                </a:ext>
                <a:ext uri="{147F2762-F138-4A5C-976F-8EAC2B608ADB}">
                  <a16:predDERef xmlns:a16="http://schemas.microsoft.com/office/drawing/2014/main" pred="{00000000-0008-0000-0100-0000CC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95325" y="238125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171450</xdr:colOff>
      <xdr:row>7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6" name="잉크 45">
              <a:extLst>
                <a:ext uri="{FF2B5EF4-FFF2-40B4-BE49-F238E27FC236}">
                  <a16:creationId xmlns:a16="http://schemas.microsoft.com/office/drawing/2014/main" id="{F20E55B5-F4D0-4F5C-A25B-0F57DDFA3799}"/>
                </a:ext>
                <a:ext uri="{147F2762-F138-4A5C-976F-8EAC2B608ADB}">
                  <a16:predDERef xmlns:a16="http://schemas.microsoft.com/office/drawing/2014/main" pred="{AF32AF30-405A-4A53-B130-262F0C3905CE}"/>
                </a:ext>
              </a:extLst>
            </xdr14:cNvPr>
            <xdr14:cNvContentPartPr/>
          </xdr14:nvContentPartPr>
          <xdr14:nvPr macro=""/>
          <xdr14:xfrm>
            <a:off x="1952625" y="2371725"/>
            <a:ext cx="0" cy="0"/>
          </xdr14:xfrm>
        </xdr:contentPart>
      </mc:Choice>
      <mc:Fallback xmlns="">
        <xdr:pic>
          <xdr:nvPicPr>
            <xdr:cNvPr id="26" name="">
              <a:extLst>
                <a:ext uri="{FF2B5EF4-FFF2-40B4-BE49-F238E27FC236}">
                  <a16:creationId xmlns:a16="http://schemas.microsoft.com/office/drawing/2014/main" id="{926585CE-9088-4F19-9C00-CA2300460AEB}"/>
                </a:ext>
                <a:ext uri="{147F2762-F138-4A5C-976F-8EAC2B608ADB}">
                  <a16:predDERef xmlns:a16="http://schemas.microsoft.com/office/drawing/2014/main" pred="{AF32AF30-405A-4A53-B130-262F0C3905C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952625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171450</xdr:colOff>
      <xdr:row>7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7" name="잉크 46">
              <a:extLst>
                <a:ext uri="{FF2B5EF4-FFF2-40B4-BE49-F238E27FC236}">
                  <a16:creationId xmlns:a16="http://schemas.microsoft.com/office/drawing/2014/main" id="{DC36BE7D-269F-47AB-B341-CA60E555BCF9}"/>
                </a:ext>
                <a:ext uri="{147F2762-F138-4A5C-976F-8EAC2B608ADB}">
                  <a16:predDERef xmlns:a16="http://schemas.microsoft.com/office/drawing/2014/main" pred="{926585CE-9088-4F19-9C00-CA2300460AEB}"/>
                </a:ext>
              </a:extLst>
            </xdr14:cNvPr>
            <xdr14:cNvContentPartPr/>
          </xdr14:nvContentPartPr>
          <xdr14:nvPr macro=""/>
          <xdr14:xfrm>
            <a:off x="2857500" y="2371725"/>
            <a:ext cx="0" cy="0"/>
          </xdr14:xfrm>
        </xdr:contentPart>
      </mc:Choice>
      <mc:Fallback xmlns="">
        <xdr:pic>
          <xdr:nvPicPr>
            <xdr:cNvPr id="35" name="">
              <a:extLst>
                <a:ext uri="{FF2B5EF4-FFF2-40B4-BE49-F238E27FC236}">
                  <a16:creationId xmlns:a16="http://schemas.microsoft.com/office/drawing/2014/main" id="{AF3EB323-B16E-4169-B9FB-E1F37174BAAD}"/>
                </a:ext>
                <a:ext uri="{147F2762-F138-4A5C-976F-8EAC2B608ADB}">
                  <a16:predDERef xmlns:a16="http://schemas.microsoft.com/office/drawing/2014/main" pred="{926585CE-9088-4F19-9C00-CA2300460AE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857500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32385</xdr:colOff>
      <xdr:row>6</xdr:row>
      <xdr:rowOff>988695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8" name="잉크 47">
              <a:extLst>
                <a:ext uri="{FF2B5EF4-FFF2-40B4-BE49-F238E27FC236}">
                  <a16:creationId xmlns:a16="http://schemas.microsoft.com/office/drawing/2014/main" id="{422C25D9-D40C-44D3-AC59-2477B603C1EB}"/>
                </a:ext>
                <a:ext uri="{147F2762-F138-4A5C-976F-8EAC2B608ADB}">
                  <a16:predDERef xmlns:a16="http://schemas.microsoft.com/office/drawing/2014/main" pred="{AF3EB323-B16E-4169-B9FB-E1F37174BAAD}"/>
                </a:ext>
              </a:extLst>
            </xdr14:cNvPr>
            <xdr14:cNvContentPartPr/>
          </xdr14:nvContentPartPr>
          <xdr14:nvPr macro=""/>
          <xdr14:xfrm>
            <a:off x="1990725" y="2444115"/>
            <a:ext cx="0" cy="0"/>
          </xdr14:xfrm>
        </xdr:contentPart>
      </mc:Choice>
      <mc:Fallback xmlns="">
        <xdr:pic>
          <xdr:nvPicPr>
            <xdr:cNvPr id="37" name="">
              <a:extLst>
                <a:ext uri="{FF2B5EF4-FFF2-40B4-BE49-F238E27FC236}">
                  <a16:creationId xmlns:a16="http://schemas.microsoft.com/office/drawing/2014/main" id="{A90607A0-F1A1-4826-9649-5B5CE9DFD684}"/>
                </a:ext>
                <a:ext uri="{147F2762-F138-4A5C-976F-8EAC2B608ADB}">
                  <a16:predDERef xmlns:a16="http://schemas.microsoft.com/office/drawing/2014/main" pred="{AF3EB323-B16E-4169-B9FB-E1F37174BAA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571875" y="23622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14</xdr:col>
      <xdr:colOff>60960</xdr:colOff>
      <xdr:row>6</xdr:row>
      <xdr:rowOff>973456</xdr:rowOff>
    </xdr:from>
    <xdr:to>
      <xdr:col>31</xdr:col>
      <xdr:colOff>177165</xdr:colOff>
      <xdr:row>7</xdr:row>
      <xdr:rowOff>0</xdr:rowOff>
    </xdr:to>
    <xdr:cxnSp macro="">
      <xdr:nvCxnSpPr>
        <xdr:cNvPr id="49" name="직선 연결선 48">
          <a:extLst>
            <a:ext uri="{FF2B5EF4-FFF2-40B4-BE49-F238E27FC236}">
              <a16:creationId xmlns:a16="http://schemas.microsoft.com/office/drawing/2014/main" id="{F1868FDC-F84B-4F08-9EB4-1356C16E0A4F}"/>
            </a:ext>
            <a:ext uri="{147F2762-F138-4A5C-976F-8EAC2B608ADB}">
              <a16:predDERef xmlns:a16="http://schemas.microsoft.com/office/drawing/2014/main" pred="{A90607A0-F1A1-4826-9649-5B5CE9DFD684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 flipV="1">
          <a:off x="3108960" y="2354581"/>
          <a:ext cx="3192780" cy="17144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31</xdr:col>
      <xdr:colOff>152400</xdr:colOff>
      <xdr:row>7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0" name="잉크 49">
              <a:extLst>
                <a:ext uri="{FF2B5EF4-FFF2-40B4-BE49-F238E27FC236}">
                  <a16:creationId xmlns:a16="http://schemas.microsoft.com/office/drawing/2014/main" id="{CDF06E1A-AEF2-4659-9E47-03E8DA61AC7B}"/>
                </a:ext>
                <a:ext uri="{147F2762-F138-4A5C-976F-8EAC2B608ADB}">
                  <a16:predDERef xmlns:a16="http://schemas.microsoft.com/office/drawing/2014/main" pred="{9052EAFA-DF3A-4578-2ADF-F76A0D6D3DDC}"/>
                </a:ext>
              </a:extLst>
            </xdr14:cNvPr>
            <xdr14:cNvContentPartPr/>
          </xdr14:nvContentPartPr>
          <xdr14:nvPr macro=""/>
          <xdr14:xfrm>
            <a:off x="6276975" y="2381250"/>
            <a:ext cx="0" cy="0"/>
          </xdr14:xfrm>
        </xdr:contentPart>
      </mc:Choice>
      <mc:Fallback xmlns="">
        <xdr:pic>
          <xdr:nvPicPr>
            <xdr:cNvPr id="42" name="">
              <a:extLst>
                <a:ext uri="{FF2B5EF4-FFF2-40B4-BE49-F238E27FC236}">
                  <a16:creationId xmlns:a16="http://schemas.microsoft.com/office/drawing/2014/main" id="{E7A09183-6400-4EF7-AA28-D024C0FD77C2}"/>
                </a:ext>
                <a:ext uri="{147F2762-F138-4A5C-976F-8EAC2B608ADB}">
                  <a16:predDERef xmlns:a16="http://schemas.microsoft.com/office/drawing/2014/main" pred="{9052EAFA-DF3A-4578-2ADF-F76A0D6D3DD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276975" y="238125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1</xdr:col>
      <xdr:colOff>0</xdr:colOff>
      <xdr:row>7</xdr:row>
      <xdr:rowOff>0</xdr:rowOff>
    </xdr:from>
    <xdr:to>
      <xdr:col>8</xdr:col>
      <xdr:colOff>28575</xdr:colOff>
      <xdr:row>7</xdr:row>
      <xdr:rowOff>0</xdr:rowOff>
    </xdr:to>
    <xdr:cxnSp macro="">
      <xdr:nvCxnSpPr>
        <xdr:cNvPr id="51" name="직선 연결선 50">
          <a:extLst>
            <a:ext uri="{FF2B5EF4-FFF2-40B4-BE49-F238E27FC236}">
              <a16:creationId xmlns:a16="http://schemas.microsoft.com/office/drawing/2014/main" id="{BA38175C-3E8D-44E2-8B8A-529F0DD1236A}"/>
            </a:ext>
            <a:ext uri="{147F2762-F138-4A5C-976F-8EAC2B608ADB}">
              <a16:predDERef xmlns:a16="http://schemas.microsoft.com/office/drawing/2014/main" pred="{E7A09183-6400-4EF7-AA28-D024C0FD77C2}"/>
            </a:ext>
          </a:extLst>
        </xdr:cNvPr>
        <xdr:cNvCxnSpPr>
          <a:cxnSpLocks/>
        </xdr:cNvCxnSpPr>
      </xdr:nvCxnSpPr>
      <xdr:spPr>
        <a:xfrm>
          <a:off x="685800" y="2371725"/>
          <a:ext cx="13049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</xdr:colOff>
      <xdr:row>7</xdr:row>
      <xdr:rowOff>0</xdr:rowOff>
    </xdr:from>
    <xdr:to>
      <xdr:col>11</xdr:col>
      <xdr:colOff>30480</xdr:colOff>
      <xdr:row>7</xdr:row>
      <xdr:rowOff>7620</xdr:rowOff>
    </xdr:to>
    <xdr:cxnSp macro="">
      <xdr:nvCxnSpPr>
        <xdr:cNvPr id="52" name="직선 연결선 51">
          <a:extLst>
            <a:ext uri="{FF2B5EF4-FFF2-40B4-BE49-F238E27FC236}">
              <a16:creationId xmlns:a16="http://schemas.microsoft.com/office/drawing/2014/main" id="{252139DE-032B-4FD6-89D5-EA8AB4383328}"/>
            </a:ext>
            <a:ext uri="{147F2762-F138-4A5C-976F-8EAC2B608ADB}">
              <a16:predDERef xmlns:a16="http://schemas.microsoft.com/office/drawing/2014/main" pred="{29A01CE0-BADD-2848-BAA6-87EC5696239D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2000000}"/>
            </a:ext>
          </a:extLst>
        </xdr:cNvCxnSpPr>
      </xdr:nvCxnSpPr>
      <xdr:spPr>
        <a:xfrm flipV="1">
          <a:off x="1985010" y="2371725"/>
          <a:ext cx="550545" cy="762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</xdr:colOff>
      <xdr:row>7</xdr:row>
      <xdr:rowOff>0</xdr:rowOff>
    </xdr:from>
    <xdr:to>
      <xdr:col>14</xdr:col>
      <xdr:colOff>60960</xdr:colOff>
      <xdr:row>7</xdr:row>
      <xdr:rowOff>7620</xdr:rowOff>
    </xdr:to>
    <xdr:cxnSp macro="">
      <xdr:nvCxnSpPr>
        <xdr:cNvPr id="53" name="직선 연결선 52">
          <a:extLst>
            <a:ext uri="{FF2B5EF4-FFF2-40B4-BE49-F238E27FC236}">
              <a16:creationId xmlns:a16="http://schemas.microsoft.com/office/drawing/2014/main" id="{406B11ED-CA80-4456-8F94-29FC07D4F5E9}"/>
            </a:ext>
            <a:ext uri="{147F2762-F138-4A5C-976F-8EAC2B608ADB}">
              <a16:predDERef xmlns:a16="http://schemas.microsoft.com/office/drawing/2014/main" pred="{5D475548-A5F7-0F82-03AF-B4D84DE22D06}"/>
            </a:ext>
          </a:extLst>
        </xdr:cNvPr>
        <xdr:cNvCxnSpPr>
          <a:cxnSpLocks/>
        </xdr:cNvCxnSpPr>
      </xdr:nvCxnSpPr>
      <xdr:spPr>
        <a:xfrm flipV="1">
          <a:off x="2527935" y="2371725"/>
          <a:ext cx="581025" cy="762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9525</xdr:colOff>
      <xdr:row>7</xdr:row>
      <xdr:rowOff>0</xdr:rowOff>
    </xdr:from>
    <xdr:to>
      <xdr:col>42</xdr:col>
      <xdr:colOff>152400</xdr:colOff>
      <xdr:row>7</xdr:row>
      <xdr:rowOff>0</xdr:rowOff>
    </xdr:to>
    <xdr:cxnSp macro="">
      <xdr:nvCxnSpPr>
        <xdr:cNvPr id="54" name="직선 연결선 53">
          <a:extLst>
            <a:ext uri="{FF2B5EF4-FFF2-40B4-BE49-F238E27FC236}">
              <a16:creationId xmlns:a16="http://schemas.microsoft.com/office/drawing/2014/main" id="{F1725B0F-F619-40B6-B699-91231F0CF142}"/>
            </a:ext>
            <a:ext uri="{147F2762-F138-4A5C-976F-8EAC2B608ADB}">
              <a16:predDERef xmlns:a16="http://schemas.microsoft.com/office/drawing/2014/main" pred="{CAC59C08-C041-A069-3B93-C99270231047}"/>
            </a:ext>
          </a:extLst>
        </xdr:cNvPr>
        <xdr:cNvCxnSpPr>
          <a:cxnSpLocks/>
        </xdr:cNvCxnSpPr>
      </xdr:nvCxnSpPr>
      <xdr:spPr>
        <a:xfrm>
          <a:off x="6315075" y="2371725"/>
          <a:ext cx="19526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42</xdr:col>
      <xdr:colOff>152400</xdr:colOff>
      <xdr:row>7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55" name="잉크 54">
              <a:extLst>
                <a:ext uri="{FF2B5EF4-FFF2-40B4-BE49-F238E27FC236}">
                  <a16:creationId xmlns:a16="http://schemas.microsoft.com/office/drawing/2014/main" id="{D27B21A1-6958-4777-B455-A3D33AE14A82}"/>
                </a:ext>
                <a:ext uri="{147F2762-F138-4A5C-976F-8EAC2B608ADB}">
                  <a16:predDERef xmlns:a16="http://schemas.microsoft.com/office/drawing/2014/main" pred="{00E66C79-CF18-B1E9-B61A-48CFA25A879B}"/>
                </a:ext>
              </a:extLst>
            </xdr14:cNvPr>
            <xdr14:cNvContentPartPr/>
          </xdr14:nvContentPartPr>
          <xdr14:nvPr macro=""/>
          <xdr14:xfrm>
            <a:off x="8267700" y="2381250"/>
            <a:ext cx="0" cy="0"/>
          </xdr14:xfrm>
        </xdr:contentPart>
      </mc:Choice>
      <mc:Fallback xmlns="">
        <xdr:pic>
          <xdr:nvPicPr>
            <xdr:cNvPr id="95" name="">
              <a:extLst>
                <a:ext uri="{FF2B5EF4-FFF2-40B4-BE49-F238E27FC236}">
                  <a16:creationId xmlns:a16="http://schemas.microsoft.com/office/drawing/2014/main" id="{D8D36AA1-8805-4713-9E47-115C37C57DED}"/>
                </a:ext>
                <a:ext uri="{147F2762-F138-4A5C-976F-8EAC2B608ADB}">
                  <a16:predDERef xmlns:a16="http://schemas.microsoft.com/office/drawing/2014/main" pred="{00E66C79-CF18-B1E9-B61A-48CFA25A879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267700" y="238125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30</xdr:col>
      <xdr:colOff>0</xdr:colOff>
      <xdr:row>6</xdr:row>
      <xdr:rowOff>504825</xdr:rowOff>
    </xdr:from>
    <xdr:to>
      <xdr:col>31</xdr:col>
      <xdr:colOff>9525</xdr:colOff>
      <xdr:row>6</xdr:row>
      <xdr:rowOff>981075</xdr:rowOff>
    </xdr:to>
    <xdr:cxnSp macro="">
      <xdr:nvCxnSpPr>
        <xdr:cNvPr id="56" name="직선 연결선 55">
          <a:extLst>
            <a:ext uri="{FF2B5EF4-FFF2-40B4-BE49-F238E27FC236}">
              <a16:creationId xmlns:a16="http://schemas.microsoft.com/office/drawing/2014/main" id="{25FD2B7C-96F9-491D-BCF1-8FB77447B239}"/>
            </a:ext>
            <a:ext uri="{147F2762-F138-4A5C-976F-8EAC2B608ADB}">
              <a16:predDERef xmlns:a16="http://schemas.microsoft.com/office/drawing/2014/main" pred="{D8D36AA1-8805-4713-9E47-115C37C57DED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5943600" y="1885950"/>
          <a:ext cx="190500" cy="47625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6</xdr:row>
      <xdr:rowOff>514350</xdr:rowOff>
    </xdr:from>
    <xdr:to>
      <xdr:col>35</xdr:col>
      <xdr:colOff>0</xdr:colOff>
      <xdr:row>6</xdr:row>
      <xdr:rowOff>514350</xdr:rowOff>
    </xdr:to>
    <xdr:cxnSp macro="">
      <xdr:nvCxnSpPr>
        <xdr:cNvPr id="57" name="직선 연결선 56">
          <a:extLst>
            <a:ext uri="{FF2B5EF4-FFF2-40B4-BE49-F238E27FC236}">
              <a16:creationId xmlns:a16="http://schemas.microsoft.com/office/drawing/2014/main" id="{54EF0DF0-1419-4764-8118-A61E642B061E}"/>
            </a:ext>
            <a:ext uri="{147F2762-F138-4A5C-976F-8EAC2B608ADB}">
              <a16:predDERef xmlns:a16="http://schemas.microsoft.com/office/drawing/2014/main" pred="{22F975C8-EF28-12B2-1729-6768C40002E1}"/>
            </a:ext>
          </a:extLst>
        </xdr:cNvPr>
        <xdr:cNvCxnSpPr>
          <a:cxnSpLocks/>
        </xdr:cNvCxnSpPr>
      </xdr:nvCxnSpPr>
      <xdr:spPr>
        <a:xfrm>
          <a:off x="6124575" y="1895475"/>
          <a:ext cx="723900" cy="0"/>
        </a:xfrm>
        <a:prstGeom prst="line">
          <a:avLst/>
        </a:prstGeom>
        <a:ln w="19050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171450</xdr:colOff>
      <xdr:row>6</xdr:row>
      <xdr:rowOff>514350</xdr:rowOff>
    </xdr:from>
    <xdr:to>
      <xdr:col>35</xdr:col>
      <xdr:colOff>0</xdr:colOff>
      <xdr:row>7</xdr:row>
      <xdr:rowOff>9525</xdr:rowOff>
    </xdr:to>
    <xdr:cxnSp macro="">
      <xdr:nvCxnSpPr>
        <xdr:cNvPr id="58" name="직선 연결선 57">
          <a:extLst>
            <a:ext uri="{FF2B5EF4-FFF2-40B4-BE49-F238E27FC236}">
              <a16:creationId xmlns:a16="http://schemas.microsoft.com/office/drawing/2014/main" id="{8C4B726F-6D5A-4D60-ACC0-A35B6D3C5F8E}"/>
            </a:ext>
            <a:ext uri="{147F2762-F138-4A5C-976F-8EAC2B608ADB}">
              <a16:predDERef xmlns:a16="http://schemas.microsoft.com/office/drawing/2014/main" pred="{FEA8F4EF-9A57-091C-A410-7AFA70B05142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 flipH="1">
          <a:off x="6838950" y="1895475"/>
          <a:ext cx="9525" cy="48577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123825</xdr:colOff>
      <xdr:row>6</xdr:row>
      <xdr:rowOff>666750</xdr:rowOff>
    </xdr:from>
    <xdr:to>
      <xdr:col>41</xdr:col>
      <xdr:colOff>142875</xdr:colOff>
      <xdr:row>6</xdr:row>
      <xdr:rowOff>904875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4D9C601-93E6-4311-BB5A-3CB0BC829E79}"/>
            </a:ext>
            <a:ext uri="{147F2762-F138-4A5C-976F-8EAC2B608ADB}">
              <a16:predDERef xmlns:a16="http://schemas.microsoft.com/office/drawing/2014/main" pred="{4734CC75-E516-4A4C-AB21-500FB991D92D}"/>
            </a:ext>
          </a:extLst>
        </xdr:cNvPr>
        <xdr:cNvSpPr txBox="1"/>
      </xdr:nvSpPr>
      <xdr:spPr>
        <a:xfrm>
          <a:off x="7153275" y="2047875"/>
          <a:ext cx="9239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외부마감재공사</a:t>
          </a:r>
          <a:endParaRPr lang="en-US" altLang="ko-KR" sz="8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31</xdr:col>
      <xdr:colOff>171450</xdr:colOff>
      <xdr:row>7</xdr:row>
      <xdr:rowOff>38100</xdr:rowOff>
    </xdr:from>
    <xdr:to>
      <xdr:col>32</xdr:col>
      <xdr:colOff>38319</xdr:colOff>
      <xdr:row>7</xdr:row>
      <xdr:rowOff>442139</xdr:rowOff>
    </xdr:to>
    <xdr:cxnSp macro="">
      <xdr:nvCxnSpPr>
        <xdr:cNvPr id="60" name="직선 화살표 연결선 59">
          <a:extLst>
            <a:ext uri="{FF2B5EF4-FFF2-40B4-BE49-F238E27FC236}">
              <a16:creationId xmlns:a16="http://schemas.microsoft.com/office/drawing/2014/main" id="{5D51F7BC-F66A-4C68-B0DF-1AC4AABAD62F}"/>
            </a:ext>
            <a:ext uri="{147F2762-F138-4A5C-976F-8EAC2B608ADB}">
              <a16:predDERef xmlns:a16="http://schemas.microsoft.com/office/drawing/2014/main" pred="{30EFE97D-E3F1-4F0A-B3D6-3DEF0F6B3D66}"/>
            </a:ext>
          </a:extLst>
        </xdr:cNvPr>
        <xdr:cNvCxnSpPr/>
      </xdr:nvCxnSpPr>
      <xdr:spPr>
        <a:xfrm flipH="1" flipV="1">
          <a:off x="6296025" y="2409825"/>
          <a:ext cx="47844" cy="404039"/>
        </a:xfrm>
        <a:prstGeom prst="straightConnector1">
          <a:avLst/>
        </a:prstGeom>
        <a:ln w="190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28575</xdr:colOff>
      <xdr:row>7</xdr:row>
      <xdr:rowOff>447675</xdr:rowOff>
    </xdr:from>
    <xdr:to>
      <xdr:col>41</xdr:col>
      <xdr:colOff>161925</xdr:colOff>
      <xdr:row>7</xdr:row>
      <xdr:rowOff>447675</xdr:rowOff>
    </xdr:to>
    <xdr:cxnSp macro="">
      <xdr:nvCxnSpPr>
        <xdr:cNvPr id="61" name="직선 연결선 60">
          <a:extLst>
            <a:ext uri="{FF2B5EF4-FFF2-40B4-BE49-F238E27FC236}">
              <a16:creationId xmlns:a16="http://schemas.microsoft.com/office/drawing/2014/main" id="{49067437-DFBA-480E-AF1D-1905DE77F2E0}"/>
            </a:ext>
            <a:ext uri="{147F2762-F138-4A5C-976F-8EAC2B608ADB}">
              <a16:predDERef xmlns:a16="http://schemas.microsoft.com/office/drawing/2014/main" pred="{A69818F7-FD8B-4EF3-9F78-22016A4D7BB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40000000}"/>
            </a:ext>
          </a:extLst>
        </xdr:cNvCxnSpPr>
      </xdr:nvCxnSpPr>
      <xdr:spPr>
        <a:xfrm flipV="1">
          <a:off x="6334125" y="2819400"/>
          <a:ext cx="1762125" cy="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152400</xdr:colOff>
      <xdr:row>7</xdr:row>
      <xdr:rowOff>19050</xdr:rowOff>
    </xdr:from>
    <xdr:to>
      <xdr:col>42</xdr:col>
      <xdr:colOff>133350</xdr:colOff>
      <xdr:row>7</xdr:row>
      <xdr:rowOff>438150</xdr:rowOff>
    </xdr:to>
    <xdr:cxnSp macro="">
      <xdr:nvCxnSpPr>
        <xdr:cNvPr id="62" name="직선 연결선 61">
          <a:extLst>
            <a:ext uri="{FF2B5EF4-FFF2-40B4-BE49-F238E27FC236}">
              <a16:creationId xmlns:a16="http://schemas.microsoft.com/office/drawing/2014/main" id="{8B73420D-BF43-42B9-9536-7A7ACE5C33F7}"/>
            </a:ext>
            <a:ext uri="{147F2762-F138-4A5C-976F-8EAC2B608ADB}">
              <a16:predDERef xmlns:a16="http://schemas.microsoft.com/office/drawing/2014/main" pred="{A31C03B3-05EA-4B84-B062-6EE599A4405C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8086725" y="2390775"/>
          <a:ext cx="161925" cy="4191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7</xdr:row>
      <xdr:rowOff>19050</xdr:rowOff>
    </xdr:from>
    <xdr:to>
      <xdr:col>40</xdr:col>
      <xdr:colOff>0</xdr:colOff>
      <xdr:row>7</xdr:row>
      <xdr:rowOff>723900</xdr:rowOff>
    </xdr:to>
    <xdr:cxnSp macro="">
      <xdr:nvCxnSpPr>
        <xdr:cNvPr id="63" name="직선 연결선 62">
          <a:extLst>
            <a:ext uri="{FF2B5EF4-FFF2-40B4-BE49-F238E27FC236}">
              <a16:creationId xmlns:a16="http://schemas.microsoft.com/office/drawing/2014/main" id="{DDAAD63F-7062-4553-B40E-5BC3B29B5404}"/>
            </a:ext>
            <a:ext uri="{147F2762-F138-4A5C-976F-8EAC2B608ADB}">
              <a16:predDERef xmlns:a16="http://schemas.microsoft.com/office/drawing/2014/main" pred="{7923AA78-0C62-4F29-B4DD-1BA3D9CBC81E}"/>
            </a:ext>
          </a:extLst>
        </xdr:cNvPr>
        <xdr:cNvCxnSpPr>
          <a:cxnSpLocks/>
        </xdr:cNvCxnSpPr>
      </xdr:nvCxnSpPr>
      <xdr:spPr>
        <a:xfrm>
          <a:off x="7753350" y="2390775"/>
          <a:ext cx="0" cy="704850"/>
        </a:xfrm>
        <a:prstGeom prst="line">
          <a:avLst/>
        </a:prstGeom>
        <a:ln w="19050">
          <a:solidFill>
            <a:srgbClr val="000000"/>
          </a:solidFill>
          <a:prstDash val="dash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161925</xdr:colOff>
      <xdr:row>7</xdr:row>
      <xdr:rowOff>0</xdr:rowOff>
    </xdr:from>
    <xdr:to>
      <xdr:col>46</xdr:col>
      <xdr:colOff>161925</xdr:colOff>
      <xdr:row>7</xdr:row>
      <xdr:rowOff>723900</xdr:rowOff>
    </xdr:to>
    <xdr:cxnSp macro="">
      <xdr:nvCxnSpPr>
        <xdr:cNvPr id="64" name="직선 연결선 63">
          <a:extLst>
            <a:ext uri="{FF2B5EF4-FFF2-40B4-BE49-F238E27FC236}">
              <a16:creationId xmlns:a16="http://schemas.microsoft.com/office/drawing/2014/main" id="{729547DE-72E7-47EF-8BEA-8D93FC0B364C}"/>
            </a:ext>
            <a:ext uri="{147F2762-F138-4A5C-976F-8EAC2B608ADB}">
              <a16:predDERef xmlns:a16="http://schemas.microsoft.com/office/drawing/2014/main" pred="{708E6FA0-32D7-4F6F-8067-F1353722A6EA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45000000}"/>
            </a:ext>
          </a:extLst>
        </xdr:cNvCxnSpPr>
      </xdr:nvCxnSpPr>
      <xdr:spPr>
        <a:xfrm flipV="1">
          <a:off x="9001125" y="2371725"/>
          <a:ext cx="0" cy="7239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179070</xdr:colOff>
      <xdr:row>7</xdr:row>
      <xdr:rowOff>17145</xdr:rowOff>
    </xdr:from>
    <xdr:to>
      <xdr:col>26</xdr:col>
      <xdr:colOff>7620</xdr:colOff>
      <xdr:row>7</xdr:row>
      <xdr:rowOff>712470</xdr:rowOff>
    </xdr:to>
    <xdr:cxnSp macro="">
      <xdr:nvCxnSpPr>
        <xdr:cNvPr id="65" name="직선 연결선 64">
          <a:extLst>
            <a:ext uri="{FF2B5EF4-FFF2-40B4-BE49-F238E27FC236}">
              <a16:creationId xmlns:a16="http://schemas.microsoft.com/office/drawing/2014/main" id="{FEA0CEAB-ADD5-43EF-AFFB-EEF19E3BBA35}"/>
            </a:ext>
            <a:ext uri="{147F2762-F138-4A5C-976F-8EAC2B608ADB}">
              <a16:predDERef xmlns:a16="http://schemas.microsoft.com/office/drawing/2014/main" pred="{7A0A706B-547C-47A2-A282-D406D9B5CD3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>
          <a:off x="5217795" y="2388870"/>
          <a:ext cx="9525" cy="69532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76200</xdr:colOff>
      <xdr:row>7</xdr:row>
      <xdr:rowOff>0</xdr:rowOff>
    </xdr:from>
    <xdr:to>
      <xdr:col>24</xdr:col>
      <xdr:colOff>76200</xdr:colOff>
      <xdr:row>7</xdr:row>
      <xdr:rowOff>1333500</xdr:rowOff>
    </xdr:to>
    <xdr:cxnSp macro="">
      <xdr:nvCxnSpPr>
        <xdr:cNvPr id="66" name="직선 연결선 65">
          <a:extLst>
            <a:ext uri="{FF2B5EF4-FFF2-40B4-BE49-F238E27FC236}">
              <a16:creationId xmlns:a16="http://schemas.microsoft.com/office/drawing/2014/main" id="{66FC7B90-F921-45F3-95FC-93EA7EA8FD34}"/>
            </a:ext>
            <a:ext uri="{147F2762-F138-4A5C-976F-8EAC2B608ADB}">
              <a16:predDERef xmlns:a16="http://schemas.microsoft.com/office/drawing/2014/main" pred="{F444BE62-4C8E-4106-B99F-E7954D5CF8E3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H="1">
          <a:off x="4933950" y="2371725"/>
          <a:ext cx="0" cy="13335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7</xdr:row>
      <xdr:rowOff>28575</xdr:rowOff>
    </xdr:from>
    <xdr:to>
      <xdr:col>34</xdr:col>
      <xdr:colOff>171450</xdr:colOff>
      <xdr:row>7</xdr:row>
      <xdr:rowOff>1323975</xdr:rowOff>
    </xdr:to>
    <xdr:cxnSp macro="">
      <xdr:nvCxnSpPr>
        <xdr:cNvPr id="67" name="직선 연결선 66">
          <a:extLst>
            <a:ext uri="{FF2B5EF4-FFF2-40B4-BE49-F238E27FC236}">
              <a16:creationId xmlns:a16="http://schemas.microsoft.com/office/drawing/2014/main" id="{3A8E5AEC-03A7-4B6A-AF86-E7F278698456}"/>
            </a:ext>
            <a:ext uri="{147F2762-F138-4A5C-976F-8EAC2B608ADB}">
              <a16:predDERef xmlns:a16="http://schemas.microsoft.com/office/drawing/2014/main" pred="{B19E1884-9941-4F3C-8017-26B8B021D50D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6667500" y="2400300"/>
          <a:ext cx="171450" cy="12954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7</xdr:row>
      <xdr:rowOff>9525</xdr:rowOff>
    </xdr:from>
    <xdr:to>
      <xdr:col>31</xdr:col>
      <xdr:colOff>0</xdr:colOff>
      <xdr:row>7</xdr:row>
      <xdr:rowOff>1809750</xdr:rowOff>
    </xdr:to>
    <xdr:cxnSp macro="">
      <xdr:nvCxnSpPr>
        <xdr:cNvPr id="68" name="직선 연결선 67">
          <a:extLst>
            <a:ext uri="{FF2B5EF4-FFF2-40B4-BE49-F238E27FC236}">
              <a16:creationId xmlns:a16="http://schemas.microsoft.com/office/drawing/2014/main" id="{4B3C31F8-C118-4C57-BE1D-2950DD93956C}"/>
            </a:ext>
            <a:ext uri="{147F2762-F138-4A5C-976F-8EAC2B608ADB}">
              <a16:predDERef xmlns:a16="http://schemas.microsoft.com/office/drawing/2014/main" pred="{625C1F38-6492-459E-9236-D766EF81F7B8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H="1">
          <a:off x="6124575" y="2381250"/>
          <a:ext cx="0" cy="180022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7</xdr:row>
      <xdr:rowOff>19050</xdr:rowOff>
    </xdr:from>
    <xdr:to>
      <xdr:col>58</xdr:col>
      <xdr:colOff>0</xdr:colOff>
      <xdr:row>7</xdr:row>
      <xdr:rowOff>1314450</xdr:rowOff>
    </xdr:to>
    <xdr:cxnSp macro="">
      <xdr:nvCxnSpPr>
        <xdr:cNvPr id="69" name="직선 연결선 68">
          <a:extLst>
            <a:ext uri="{FF2B5EF4-FFF2-40B4-BE49-F238E27FC236}">
              <a16:creationId xmlns:a16="http://schemas.microsoft.com/office/drawing/2014/main" id="{26507D5B-CC40-45C8-AB48-BE2D28D69796}"/>
            </a:ext>
            <a:ext uri="{147F2762-F138-4A5C-976F-8EAC2B608ADB}">
              <a16:predDERef xmlns:a16="http://schemas.microsoft.com/office/drawing/2014/main" pred="{B6917B91-9FBA-4C20-ABA3-E8B705A60C4B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10648950" y="2390775"/>
          <a:ext cx="361950" cy="12954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45</xdr:col>
      <xdr:colOff>171450</xdr:colOff>
      <xdr:row>7</xdr:row>
      <xdr:rowOff>1295400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0" name="잉크 69">
              <a:extLst>
                <a:ext uri="{FF2B5EF4-FFF2-40B4-BE49-F238E27FC236}">
                  <a16:creationId xmlns:a16="http://schemas.microsoft.com/office/drawing/2014/main" id="{D64A7720-A519-4EC8-85E8-EC802D62FC9D}"/>
                </a:ext>
                <a:ext uri="{147F2762-F138-4A5C-976F-8EAC2B608ADB}">
                  <a16:predDERef xmlns:a16="http://schemas.microsoft.com/office/drawing/2014/main" pred="{55BB7A03-4366-4E17-86CB-AA953EE140CF}"/>
                </a:ext>
              </a:extLst>
            </xdr14:cNvPr>
            <xdr14:cNvContentPartPr/>
          </xdr14:nvContentPartPr>
          <xdr14:nvPr macro=""/>
          <xdr14:xfrm>
            <a:off x="8829675" y="3667125"/>
            <a:ext cx="0" cy="0"/>
          </xdr14:xfrm>
        </xdr:contentPart>
      </mc:Choice>
      <mc:Fallback xmlns="">
        <xdr:pic>
          <xdr:nvPicPr>
            <xdr:cNvPr id="8" name="">
              <a:extLst>
                <a:ext uri="{FF2B5EF4-FFF2-40B4-BE49-F238E27FC236}">
                  <a16:creationId xmlns:a16="http://schemas.microsoft.com/office/drawing/2014/main" id="{62668FE1-42D2-4E97-A8E6-D7DB89CF5A01}"/>
                </a:ext>
                <a:ext uri="{147F2762-F138-4A5C-976F-8EAC2B608ADB}">
                  <a16:predDERef xmlns:a16="http://schemas.microsoft.com/office/drawing/2014/main" pred="{55BB7A03-4366-4E17-86CB-AA953EE140C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8829675" y="36671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49</xdr:col>
      <xdr:colOff>0</xdr:colOff>
      <xdr:row>7</xdr:row>
      <xdr:rowOff>9525</xdr:rowOff>
    </xdr:from>
    <xdr:to>
      <xdr:col>49</xdr:col>
      <xdr:colOff>9525</xdr:colOff>
      <xdr:row>7</xdr:row>
      <xdr:rowOff>1781175</xdr:rowOff>
    </xdr:to>
    <xdr:cxnSp macro="">
      <xdr:nvCxnSpPr>
        <xdr:cNvPr id="71" name="직선 연결선 70">
          <a:extLst>
            <a:ext uri="{FF2B5EF4-FFF2-40B4-BE49-F238E27FC236}">
              <a16:creationId xmlns:a16="http://schemas.microsoft.com/office/drawing/2014/main" id="{3FCADB58-3784-4CAC-9E5B-F55428D4A8BE}"/>
            </a:ext>
            <a:ext uri="{147F2762-F138-4A5C-976F-8EAC2B608ADB}">
              <a16:predDERef xmlns:a16="http://schemas.microsoft.com/office/drawing/2014/main" pred="{62668FE1-42D2-4E97-A8E6-D7DB89CF5A0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45000000}"/>
            </a:ext>
          </a:extLst>
        </xdr:cNvCxnSpPr>
      </xdr:nvCxnSpPr>
      <xdr:spPr>
        <a:xfrm flipH="1" flipV="1">
          <a:off x="9382125" y="2381250"/>
          <a:ext cx="9525" cy="177165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0</xdr:colOff>
      <xdr:row>7</xdr:row>
      <xdr:rowOff>9525</xdr:rowOff>
    </xdr:from>
    <xdr:to>
      <xdr:col>54</xdr:col>
      <xdr:colOff>0</xdr:colOff>
      <xdr:row>7</xdr:row>
      <xdr:rowOff>2371725</xdr:rowOff>
    </xdr:to>
    <xdr:cxnSp macro="">
      <xdr:nvCxnSpPr>
        <xdr:cNvPr id="72" name="직선 연결선 71">
          <a:extLst>
            <a:ext uri="{FF2B5EF4-FFF2-40B4-BE49-F238E27FC236}">
              <a16:creationId xmlns:a16="http://schemas.microsoft.com/office/drawing/2014/main" id="{0A13669C-E1AF-4A2B-ADBE-FAAF495095B6}"/>
            </a:ext>
            <a:ext uri="{147F2762-F138-4A5C-976F-8EAC2B608ADB}">
              <a16:predDERef xmlns:a16="http://schemas.microsoft.com/office/drawing/2014/main" pred="{EC9A71DF-0A4C-4B36-AADE-BD9BD76992A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45000000}"/>
            </a:ext>
          </a:extLst>
        </xdr:cNvCxnSpPr>
      </xdr:nvCxnSpPr>
      <xdr:spPr>
        <a:xfrm flipH="1" flipV="1">
          <a:off x="10287000" y="2381250"/>
          <a:ext cx="0" cy="23622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152400</xdr:colOff>
      <xdr:row>7</xdr:row>
      <xdr:rowOff>0</xdr:rowOff>
    </xdr:from>
    <xdr:to>
      <xdr:col>53</xdr:col>
      <xdr:colOff>19050</xdr:colOff>
      <xdr:row>7</xdr:row>
      <xdr:rowOff>0</xdr:rowOff>
    </xdr:to>
    <xdr:cxnSp macro="">
      <xdr:nvCxnSpPr>
        <xdr:cNvPr id="73" name="직선 연결선 72">
          <a:extLst>
            <a:ext uri="{FF2B5EF4-FFF2-40B4-BE49-F238E27FC236}">
              <a16:creationId xmlns:a16="http://schemas.microsoft.com/office/drawing/2014/main" id="{6A828FBD-85E1-49A5-AA47-815215DC91DA}"/>
            </a:ext>
            <a:ext uri="{147F2762-F138-4A5C-976F-8EAC2B608ADB}">
              <a16:predDERef xmlns:a16="http://schemas.microsoft.com/office/drawing/2014/main" pred="{88A67D3E-2664-4727-A7C5-232235239599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0D000000}"/>
            </a:ext>
          </a:extLst>
        </xdr:cNvCxnSpPr>
      </xdr:nvCxnSpPr>
      <xdr:spPr>
        <a:xfrm flipV="1">
          <a:off x="8267700" y="2371725"/>
          <a:ext cx="185737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53</xdr:col>
      <xdr:colOff>0</xdr:colOff>
      <xdr:row>7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74" name="잉크 73">
              <a:extLst>
                <a:ext uri="{FF2B5EF4-FFF2-40B4-BE49-F238E27FC236}">
                  <a16:creationId xmlns:a16="http://schemas.microsoft.com/office/drawing/2014/main" id="{61E0D4C7-6F2C-48B0-A283-AD8011A2A1FC}"/>
                </a:ext>
                <a:ext uri="{147F2762-F138-4A5C-976F-8EAC2B608ADB}">
                  <a16:predDERef xmlns:a16="http://schemas.microsoft.com/office/drawing/2014/main" pred="{40412D15-A378-4490-BEF8-6C10D550ACAB}"/>
                </a:ext>
              </a:extLst>
            </xdr14:cNvPr>
            <xdr14:cNvContentPartPr/>
          </xdr14:nvContentPartPr>
          <xdr14:nvPr macro=""/>
          <xdr14:xfrm>
            <a:off x="10106025" y="2371725"/>
            <a:ext cx="0" cy="0"/>
          </xdr14:xfrm>
        </xdr:contentPart>
      </mc:Choice>
      <mc:Fallback xmlns="">
        <xdr:pic>
          <xdr:nvPicPr>
            <xdr:cNvPr id="12" name="">
              <a:extLst>
                <a:ext uri="{FF2B5EF4-FFF2-40B4-BE49-F238E27FC236}">
                  <a16:creationId xmlns:a16="http://schemas.microsoft.com/office/drawing/2014/main" id="{578B0A15-7807-4550-A26A-0D1176EABF0C}"/>
                </a:ext>
                <a:ext uri="{147F2762-F138-4A5C-976F-8EAC2B608ADB}">
                  <a16:predDERef xmlns:a16="http://schemas.microsoft.com/office/drawing/2014/main" pred="{40412D15-A378-4490-BEF8-6C10D550ACA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0106025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53</xdr:col>
      <xdr:colOff>28575</xdr:colOff>
      <xdr:row>7</xdr:row>
      <xdr:rowOff>0</xdr:rowOff>
    </xdr:from>
    <xdr:to>
      <xdr:col>60</xdr:col>
      <xdr:colOff>10257</xdr:colOff>
      <xdr:row>7</xdr:row>
      <xdr:rowOff>5975</xdr:rowOff>
    </xdr:to>
    <xdr:cxnSp macro="">
      <xdr:nvCxnSpPr>
        <xdr:cNvPr id="75" name="직선 연결선 74">
          <a:extLst>
            <a:ext uri="{FF2B5EF4-FFF2-40B4-BE49-F238E27FC236}">
              <a16:creationId xmlns:a16="http://schemas.microsoft.com/office/drawing/2014/main" id="{6B028A42-6959-4AF6-919E-0D4966C6BEB4}"/>
            </a:ext>
            <a:ext uri="{147F2762-F138-4A5C-976F-8EAC2B608ADB}">
              <a16:predDERef xmlns:a16="http://schemas.microsoft.com/office/drawing/2014/main" pred="{578B0A15-7807-4550-A26A-0D1176EABF0C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0E000000}"/>
            </a:ext>
          </a:extLst>
        </xdr:cNvCxnSpPr>
      </xdr:nvCxnSpPr>
      <xdr:spPr>
        <a:xfrm>
          <a:off x="10134600" y="2371725"/>
          <a:ext cx="1248507" cy="597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9525</xdr:colOff>
      <xdr:row>7</xdr:row>
      <xdr:rowOff>0</xdr:rowOff>
    </xdr:from>
    <xdr:to>
      <xdr:col>60</xdr:col>
      <xdr:colOff>9525</xdr:colOff>
      <xdr:row>7</xdr:row>
      <xdr:rowOff>723900</xdr:rowOff>
    </xdr:to>
    <xdr:cxnSp macro="">
      <xdr:nvCxnSpPr>
        <xdr:cNvPr id="76" name="직선 연결선 75">
          <a:extLst>
            <a:ext uri="{FF2B5EF4-FFF2-40B4-BE49-F238E27FC236}">
              <a16:creationId xmlns:a16="http://schemas.microsoft.com/office/drawing/2014/main" id="{DC58D2A9-61DC-4918-B93A-628C21618391}"/>
            </a:ext>
            <a:ext uri="{147F2762-F138-4A5C-976F-8EAC2B608ADB}">
              <a16:predDERef xmlns:a16="http://schemas.microsoft.com/office/drawing/2014/main" pred="{0B01EEAD-C226-4F27-9209-C26EC73516B5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11201400" y="2371725"/>
          <a:ext cx="180975" cy="7239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161925</xdr:colOff>
      <xdr:row>7</xdr:row>
      <xdr:rowOff>19050</xdr:rowOff>
    </xdr:from>
    <xdr:to>
      <xdr:col>60</xdr:col>
      <xdr:colOff>161925</xdr:colOff>
      <xdr:row>7</xdr:row>
      <xdr:rowOff>1809750</xdr:rowOff>
    </xdr:to>
    <xdr:cxnSp macro="">
      <xdr:nvCxnSpPr>
        <xdr:cNvPr id="77" name="직선 연결선 76">
          <a:extLst>
            <a:ext uri="{FF2B5EF4-FFF2-40B4-BE49-F238E27FC236}">
              <a16:creationId xmlns:a16="http://schemas.microsoft.com/office/drawing/2014/main" id="{1455A2E9-4832-4804-B003-76CBA87B240F}"/>
            </a:ext>
            <a:ext uri="{147F2762-F138-4A5C-976F-8EAC2B608ADB}">
              <a16:predDERef xmlns:a16="http://schemas.microsoft.com/office/drawing/2014/main" pred="{0DECF0E4-F0CD-477E-A5D1-217AA58EE18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11353800" y="2390775"/>
          <a:ext cx="180975" cy="17907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9525</xdr:colOff>
      <xdr:row>7</xdr:row>
      <xdr:rowOff>0</xdr:rowOff>
    </xdr:from>
    <xdr:to>
      <xdr:col>61</xdr:col>
      <xdr:colOff>9525</xdr:colOff>
      <xdr:row>7</xdr:row>
      <xdr:rowOff>0</xdr:rowOff>
    </xdr:to>
    <xdr:cxnSp macro="">
      <xdr:nvCxnSpPr>
        <xdr:cNvPr id="78" name="직선 연결선 77">
          <a:extLst>
            <a:ext uri="{FF2B5EF4-FFF2-40B4-BE49-F238E27FC236}">
              <a16:creationId xmlns:a16="http://schemas.microsoft.com/office/drawing/2014/main" id="{A626E736-98B3-47E3-A46B-0E46425FF699}"/>
            </a:ext>
            <a:ext uri="{147F2762-F138-4A5C-976F-8EAC2B608ADB}">
              <a16:predDERef xmlns:a16="http://schemas.microsoft.com/office/drawing/2014/main" pred="{A70F41C9-F6D1-4327-9089-3C80BD690B28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0E000000}"/>
            </a:ext>
          </a:extLst>
        </xdr:cNvCxnSpPr>
      </xdr:nvCxnSpPr>
      <xdr:spPr>
        <a:xfrm>
          <a:off x="11382375" y="2371725"/>
          <a:ext cx="18097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19050</xdr:colOff>
      <xdr:row>6</xdr:row>
      <xdr:rowOff>533400</xdr:rowOff>
    </xdr:from>
    <xdr:to>
      <xdr:col>35</xdr:col>
      <xdr:colOff>152400</xdr:colOff>
      <xdr:row>7</xdr:row>
      <xdr:rowOff>9525</xdr:rowOff>
    </xdr:to>
    <xdr:cxnSp macro="">
      <xdr:nvCxnSpPr>
        <xdr:cNvPr id="79" name="직선 연결선 78">
          <a:extLst>
            <a:ext uri="{FF2B5EF4-FFF2-40B4-BE49-F238E27FC236}">
              <a16:creationId xmlns:a16="http://schemas.microsoft.com/office/drawing/2014/main" id="{B22FE1A5-9BFD-4247-993E-FB4389618DA0}"/>
            </a:ext>
            <a:ext uri="{147F2762-F138-4A5C-976F-8EAC2B608ADB}">
              <a16:predDERef xmlns:a16="http://schemas.microsoft.com/office/drawing/2014/main" pred="{92277372-879B-48E9-A391-3203E5B31BFA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H="1">
          <a:off x="6867525" y="1914525"/>
          <a:ext cx="133350" cy="46672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6</xdr:row>
      <xdr:rowOff>504825</xdr:rowOff>
    </xdr:from>
    <xdr:to>
      <xdr:col>51</xdr:col>
      <xdr:colOff>171450</xdr:colOff>
      <xdr:row>6</xdr:row>
      <xdr:rowOff>981075</xdr:rowOff>
    </xdr:to>
    <xdr:cxnSp macro="">
      <xdr:nvCxnSpPr>
        <xdr:cNvPr id="80" name="직선 연결선 79">
          <a:extLst>
            <a:ext uri="{FF2B5EF4-FFF2-40B4-BE49-F238E27FC236}">
              <a16:creationId xmlns:a16="http://schemas.microsoft.com/office/drawing/2014/main" id="{D5A79CEA-C6A3-48D9-8C48-B6B03CC7CB69}"/>
            </a:ext>
            <a:ext uri="{147F2762-F138-4A5C-976F-8EAC2B608ADB}">
              <a16:predDERef xmlns:a16="http://schemas.microsoft.com/office/drawing/2014/main" pred="{4D19178C-8B11-41B2-9470-B11E42EF8646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>
          <a:off x="9744075" y="1885950"/>
          <a:ext cx="171450" cy="47625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161925</xdr:colOff>
      <xdr:row>6</xdr:row>
      <xdr:rowOff>542925</xdr:rowOff>
    </xdr:from>
    <xdr:to>
      <xdr:col>60</xdr:col>
      <xdr:colOff>57150</xdr:colOff>
      <xdr:row>7</xdr:row>
      <xdr:rowOff>9525</xdr:rowOff>
    </xdr:to>
    <xdr:cxnSp macro="">
      <xdr:nvCxnSpPr>
        <xdr:cNvPr id="81" name="직선 연결선 80">
          <a:extLst>
            <a:ext uri="{FF2B5EF4-FFF2-40B4-BE49-F238E27FC236}">
              <a16:creationId xmlns:a16="http://schemas.microsoft.com/office/drawing/2014/main" id="{0DF2F0C5-7BAA-496C-9490-5FA6CF51BAEB}"/>
            </a:ext>
            <a:ext uri="{147F2762-F138-4A5C-976F-8EAC2B608ADB}">
              <a16:predDERef xmlns:a16="http://schemas.microsoft.com/office/drawing/2014/main" pred="{BEC2D8C7-AD03-40E6-894F-E8443C89F5F5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0E000000}"/>
            </a:ext>
          </a:extLst>
        </xdr:cNvCxnSpPr>
      </xdr:nvCxnSpPr>
      <xdr:spPr>
        <a:xfrm>
          <a:off x="11353800" y="1924050"/>
          <a:ext cx="76200" cy="4572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171450</xdr:colOff>
      <xdr:row>7</xdr:row>
      <xdr:rowOff>9525</xdr:rowOff>
    </xdr:from>
    <xdr:to>
      <xdr:col>34</xdr:col>
      <xdr:colOff>171450</xdr:colOff>
      <xdr:row>7</xdr:row>
      <xdr:rowOff>2371725</xdr:rowOff>
    </xdr:to>
    <xdr:cxnSp macro="">
      <xdr:nvCxnSpPr>
        <xdr:cNvPr id="82" name="직선 연결선 81">
          <a:extLst>
            <a:ext uri="{FF2B5EF4-FFF2-40B4-BE49-F238E27FC236}">
              <a16:creationId xmlns:a16="http://schemas.microsoft.com/office/drawing/2014/main" id="{3B515ABA-AD0D-46C7-B716-5328DBCC5A54}"/>
            </a:ext>
            <a:ext uri="{147F2762-F138-4A5C-976F-8EAC2B608ADB}">
              <a16:predDERef xmlns:a16="http://schemas.microsoft.com/office/drawing/2014/main" pred="{18635240-E3EF-40A6-ADF7-C38686695D32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H="1">
          <a:off x="6838950" y="2381250"/>
          <a:ext cx="0" cy="23622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7</xdr:row>
      <xdr:rowOff>9525</xdr:rowOff>
    </xdr:from>
    <xdr:to>
      <xdr:col>34</xdr:col>
      <xdr:colOff>171450</xdr:colOff>
      <xdr:row>7</xdr:row>
      <xdr:rowOff>685800</xdr:rowOff>
    </xdr:to>
    <xdr:cxnSp macro="">
      <xdr:nvCxnSpPr>
        <xdr:cNvPr id="83" name="직선 연결선 82">
          <a:extLst>
            <a:ext uri="{FF2B5EF4-FFF2-40B4-BE49-F238E27FC236}">
              <a16:creationId xmlns:a16="http://schemas.microsoft.com/office/drawing/2014/main" id="{713231FD-EFD0-4405-B801-BFF097FC7CBD}"/>
            </a:ext>
            <a:ext uri="{147F2762-F138-4A5C-976F-8EAC2B608ADB}">
              <a16:predDERef xmlns:a16="http://schemas.microsoft.com/office/drawing/2014/main" pred="{F6732787-A399-45D9-86A6-EF15567AF0E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39000000}"/>
            </a:ext>
          </a:extLst>
        </xdr:cNvCxnSpPr>
      </xdr:nvCxnSpPr>
      <xdr:spPr>
        <a:xfrm flipV="1">
          <a:off x="6486525" y="2381250"/>
          <a:ext cx="352425" cy="67627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676275</xdr:colOff>
      <xdr:row>10</xdr:row>
      <xdr:rowOff>0</xdr:rowOff>
    </xdr:from>
    <xdr:ext cx="762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84" name="잉크 83">
              <a:extLst>
                <a:ext uri="{FF2B5EF4-FFF2-40B4-BE49-F238E27FC236}">
                  <a16:creationId xmlns:a16="http://schemas.microsoft.com/office/drawing/2014/main" id="{11998A9F-A08C-4D1D-9141-4255052B5F72}"/>
                </a:ext>
                <a:ext uri="{147F2762-F138-4A5C-976F-8EAC2B608ADB}">
                  <a16:predDERef xmlns:a16="http://schemas.microsoft.com/office/drawing/2014/main" pred="{C0D1091E-DBEB-4DD2-96D1-C6DA265AEF8E}"/>
                </a:ext>
              </a:extLst>
            </xdr14:cNvPr>
            <xdr14:cNvContentPartPr/>
          </xdr14:nvContentPartPr>
          <xdr14:nvPr macro=""/>
          <xdr14:xfrm>
            <a:off x="676275" y="5381625"/>
            <a:ext cx="0" cy="0"/>
          </xdr14:xfrm>
        </xdr:contentPart>
      </mc:Choice>
      <mc:Fallback xmlns="">
        <xdr:pic>
          <xdr:nvPicPr>
            <xdr:cNvPr id="15" name="">
              <a:extLst>
                <a:ext uri="{FF2B5EF4-FFF2-40B4-BE49-F238E27FC236}">
                  <a16:creationId xmlns:a16="http://schemas.microsoft.com/office/drawing/2014/main" id="{23D5EC94-9C91-4715-910D-D0FB5037588C}"/>
                </a:ext>
                <a:ext uri="{147F2762-F138-4A5C-976F-8EAC2B608ADB}">
                  <a16:predDERef xmlns:a16="http://schemas.microsoft.com/office/drawing/2014/main" pred="{C0D1091E-DBEB-4DD2-96D1-C6DA265AEF8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76275" y="53816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1</xdr:col>
      <xdr:colOff>0</xdr:colOff>
      <xdr:row>9</xdr:row>
      <xdr:rowOff>238125</xdr:rowOff>
    </xdr:from>
    <xdr:to>
      <xdr:col>11</xdr:col>
      <xdr:colOff>171450</xdr:colOff>
      <xdr:row>9</xdr:row>
      <xdr:rowOff>238125</xdr:rowOff>
    </xdr:to>
    <xdr:cxnSp macro="">
      <xdr:nvCxnSpPr>
        <xdr:cNvPr id="85" name="직선 연결선 84">
          <a:extLst>
            <a:ext uri="{FF2B5EF4-FFF2-40B4-BE49-F238E27FC236}">
              <a16:creationId xmlns:a16="http://schemas.microsoft.com/office/drawing/2014/main" id="{A98D6C9D-EF0E-43A7-BB47-6DE89F5FAD4F}"/>
            </a:ext>
            <a:ext uri="{147F2762-F138-4A5C-976F-8EAC2B608ADB}">
              <a16:predDERef xmlns:a16="http://schemas.microsoft.com/office/drawing/2014/main" pred="{23D5EC94-9C91-4715-910D-D0FB5037588C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685800" y="5372100"/>
          <a:ext cx="19907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9</xdr:row>
      <xdr:rowOff>238125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86" name="잉크 85">
              <a:extLst>
                <a:ext uri="{FF2B5EF4-FFF2-40B4-BE49-F238E27FC236}">
                  <a16:creationId xmlns:a16="http://schemas.microsoft.com/office/drawing/2014/main" id="{D5CF8762-666A-47A1-98B0-5E6987F2F543}"/>
                </a:ext>
                <a:ext uri="{147F2762-F138-4A5C-976F-8EAC2B608ADB}">
                  <a16:predDERef xmlns:a16="http://schemas.microsoft.com/office/drawing/2014/main" pred="{DC63167D-863C-47F2-A786-C779C6A76E2A}"/>
                </a:ext>
              </a:extLst>
            </xdr14:cNvPr>
            <xdr14:cNvContentPartPr/>
          </xdr14:nvContentPartPr>
          <xdr14:nvPr macro=""/>
          <xdr14:xfrm>
            <a:off x="2686050" y="5372100"/>
            <a:ext cx="0" cy="0"/>
          </xdr14:xfrm>
        </xdr:contentPart>
      </mc:Choice>
      <mc:Fallback xmlns="">
        <xdr:pic>
          <xdr:nvPicPr>
            <xdr:cNvPr id="20" name="">
              <a:extLst>
                <a:ext uri="{FF2B5EF4-FFF2-40B4-BE49-F238E27FC236}">
                  <a16:creationId xmlns:a16="http://schemas.microsoft.com/office/drawing/2014/main" id="{2D816FFF-B3FC-46B9-BC5F-E1FA7118BF29}"/>
                </a:ext>
                <a:ext uri="{147F2762-F138-4A5C-976F-8EAC2B608ADB}">
                  <a16:predDERef xmlns:a16="http://schemas.microsoft.com/office/drawing/2014/main" pred="{DC63167D-863C-47F2-A786-C779C6A76E2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686050" y="53721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57</xdr:col>
      <xdr:colOff>9525</xdr:colOff>
      <xdr:row>9</xdr:row>
      <xdr:rowOff>238125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87" name="잉크 86">
              <a:extLst>
                <a:ext uri="{FF2B5EF4-FFF2-40B4-BE49-F238E27FC236}">
                  <a16:creationId xmlns:a16="http://schemas.microsoft.com/office/drawing/2014/main" id="{8A83829D-BA3E-42D9-B78E-AFAE788F1530}"/>
                </a:ext>
                <a:ext uri="{147F2762-F138-4A5C-976F-8EAC2B608ADB}">
                  <a16:predDERef xmlns:a16="http://schemas.microsoft.com/office/drawing/2014/main" pred="{2D816FFF-B3FC-46B9-BC5F-E1FA7118BF29}"/>
                </a:ext>
              </a:extLst>
            </xdr14:cNvPr>
            <xdr14:cNvContentPartPr/>
          </xdr14:nvContentPartPr>
          <xdr14:nvPr macro=""/>
          <xdr14:xfrm>
            <a:off x="10839450" y="5372100"/>
            <a:ext cx="0" cy="0"/>
          </xdr14:xfrm>
        </xdr:contentPart>
      </mc:Choice>
      <mc:Fallback xmlns="">
        <xdr:pic>
          <xdr:nvPicPr>
            <xdr:cNvPr id="21" name="">
              <a:extLst>
                <a:ext uri="{FF2B5EF4-FFF2-40B4-BE49-F238E27FC236}">
                  <a16:creationId xmlns:a16="http://schemas.microsoft.com/office/drawing/2014/main" id="{EE4C99F3-BBE6-480A-94F2-6C7F1E747C51}"/>
                </a:ext>
                <a:ext uri="{147F2762-F138-4A5C-976F-8EAC2B608ADB}">
                  <a16:predDERef xmlns:a16="http://schemas.microsoft.com/office/drawing/2014/main" pred="{2D816FFF-B3FC-46B9-BC5F-E1FA7118BF29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0839450" y="53721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57</xdr:col>
      <xdr:colOff>19050</xdr:colOff>
      <xdr:row>9</xdr:row>
      <xdr:rowOff>228600</xdr:rowOff>
    </xdr:from>
    <xdr:to>
      <xdr:col>60</xdr:col>
      <xdr:colOff>152400</xdr:colOff>
      <xdr:row>9</xdr:row>
      <xdr:rowOff>238125</xdr:rowOff>
    </xdr:to>
    <xdr:cxnSp macro="">
      <xdr:nvCxnSpPr>
        <xdr:cNvPr id="88" name="직선 연결선 87">
          <a:extLst>
            <a:ext uri="{FF2B5EF4-FFF2-40B4-BE49-F238E27FC236}">
              <a16:creationId xmlns:a16="http://schemas.microsoft.com/office/drawing/2014/main" id="{88CBB868-F76E-4872-9857-4143072FBA76}"/>
            </a:ext>
            <a:ext uri="{147F2762-F138-4A5C-976F-8EAC2B608ADB}">
              <a16:predDERef xmlns:a16="http://schemas.microsoft.com/office/drawing/2014/main" pred="{EE4C99F3-BBE6-480A-94F2-6C7F1E747C5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10848975" y="5362575"/>
          <a:ext cx="67627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13</xdr:row>
      <xdr:rowOff>0</xdr:rowOff>
    </xdr:from>
    <xdr:to>
      <xdr:col>34</xdr:col>
      <xdr:colOff>171450</xdr:colOff>
      <xdr:row>13</xdr:row>
      <xdr:rowOff>0</xdr:rowOff>
    </xdr:to>
    <xdr:cxnSp macro="">
      <xdr:nvCxnSpPr>
        <xdr:cNvPr id="89" name="직선 연결선 88">
          <a:extLst>
            <a:ext uri="{FF2B5EF4-FFF2-40B4-BE49-F238E27FC236}">
              <a16:creationId xmlns:a16="http://schemas.microsoft.com/office/drawing/2014/main" id="{E7DA5A09-090E-4ED9-8417-578C003E8EEC}"/>
            </a:ext>
            <a:ext uri="{147F2762-F138-4A5C-976F-8EAC2B608ADB}">
              <a16:predDERef xmlns:a16="http://schemas.microsoft.com/office/drawing/2014/main" pred="{3F717788-C0C6-4567-91DF-4F1CCD29AFD4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2305050" y="6124575"/>
          <a:ext cx="453390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13</xdr:row>
      <xdr:rowOff>9525</xdr:rowOff>
    </xdr:from>
    <xdr:to>
      <xdr:col>51</xdr:col>
      <xdr:colOff>19050</xdr:colOff>
      <xdr:row>13</xdr:row>
      <xdr:rowOff>9525</xdr:rowOff>
    </xdr:to>
    <xdr:cxnSp macro="">
      <xdr:nvCxnSpPr>
        <xdr:cNvPr id="90" name="직선 연결선 89">
          <a:extLst>
            <a:ext uri="{FF2B5EF4-FFF2-40B4-BE49-F238E27FC236}">
              <a16:creationId xmlns:a16="http://schemas.microsoft.com/office/drawing/2014/main" id="{428E075E-FDF1-47D7-8DF6-11C59A924EC6}"/>
            </a:ext>
            <a:ext uri="{147F2762-F138-4A5C-976F-8EAC2B608ADB}">
              <a16:predDERef xmlns:a16="http://schemas.microsoft.com/office/drawing/2014/main" pred="{14C070DD-8BC8-45B3-9617-453D4E01869B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 flipV="1">
          <a:off x="6848475" y="6134100"/>
          <a:ext cx="291465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13</xdr:row>
      <xdr:rowOff>9525</xdr:rowOff>
    </xdr:from>
    <xdr:to>
      <xdr:col>60</xdr:col>
      <xdr:colOff>171450</xdr:colOff>
      <xdr:row>13</xdr:row>
      <xdr:rowOff>9525</xdr:rowOff>
    </xdr:to>
    <xdr:cxnSp macro="">
      <xdr:nvCxnSpPr>
        <xdr:cNvPr id="91" name="직선 연결선 90">
          <a:extLst>
            <a:ext uri="{FF2B5EF4-FFF2-40B4-BE49-F238E27FC236}">
              <a16:creationId xmlns:a16="http://schemas.microsoft.com/office/drawing/2014/main" id="{04107AB0-AE47-40F9-A30C-53CF53FADB6B}"/>
            </a:ext>
            <a:ext uri="{147F2762-F138-4A5C-976F-8EAC2B608ADB}">
              <a16:predDERef xmlns:a16="http://schemas.microsoft.com/office/drawing/2014/main" pred="{07FC5DFB-AB26-4564-BBB6-07F406A9FA1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 flipV="1">
          <a:off x="9753600" y="6134100"/>
          <a:ext cx="179070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35</xdr:col>
      <xdr:colOff>0</xdr:colOff>
      <xdr:row>13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92" name="잉크 91">
              <a:extLst>
                <a:ext uri="{FF2B5EF4-FFF2-40B4-BE49-F238E27FC236}">
                  <a16:creationId xmlns:a16="http://schemas.microsoft.com/office/drawing/2014/main" id="{6EEE9261-2927-4435-B2ED-E3096C199274}"/>
                </a:ext>
                <a:ext uri="{147F2762-F138-4A5C-976F-8EAC2B608ADB}">
                  <a16:predDERef xmlns:a16="http://schemas.microsoft.com/office/drawing/2014/main" pred="{600E211D-0B65-45CB-8FE7-86BBCB408835}"/>
                </a:ext>
              </a:extLst>
            </xdr14:cNvPr>
            <xdr14:cNvContentPartPr/>
          </xdr14:nvContentPartPr>
          <xdr14:nvPr macro=""/>
          <xdr14:xfrm>
            <a:off x="6848475" y="6134100"/>
            <a:ext cx="0" cy="0"/>
          </xdr14:xfrm>
        </xdr:contentPart>
      </mc:Choice>
      <mc:Fallback xmlns="">
        <xdr:pic>
          <xdr:nvPicPr>
            <xdr:cNvPr id="27" name="">
              <a:extLst>
                <a:ext uri="{FF2B5EF4-FFF2-40B4-BE49-F238E27FC236}">
                  <a16:creationId xmlns:a16="http://schemas.microsoft.com/office/drawing/2014/main" id="{C0B55E0F-B1D1-4B5C-B4DC-CDD49B82F948}"/>
                </a:ext>
                <a:ext uri="{147F2762-F138-4A5C-976F-8EAC2B608ADB}">
                  <a16:predDERef xmlns:a16="http://schemas.microsoft.com/office/drawing/2014/main" pred="{600E211D-0B65-45CB-8FE7-86BBCB408835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848475" y="61341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51</xdr:col>
      <xdr:colOff>9525</xdr:colOff>
      <xdr:row>13</xdr:row>
      <xdr:rowOff>19050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93" name="잉크 92">
              <a:extLst>
                <a:ext uri="{FF2B5EF4-FFF2-40B4-BE49-F238E27FC236}">
                  <a16:creationId xmlns:a16="http://schemas.microsoft.com/office/drawing/2014/main" id="{E7ECA92D-67F1-457A-AE85-F93736E59712}"/>
                </a:ext>
                <a:ext uri="{147F2762-F138-4A5C-976F-8EAC2B608ADB}">
                  <a16:predDERef xmlns:a16="http://schemas.microsoft.com/office/drawing/2014/main" pred="{C0B55E0F-B1D1-4B5C-B4DC-CDD49B82F948}"/>
                </a:ext>
              </a:extLst>
            </xdr14:cNvPr>
            <xdr14:cNvContentPartPr/>
          </xdr14:nvContentPartPr>
          <xdr14:nvPr macro=""/>
          <xdr14:xfrm>
            <a:off x="9753600" y="6143625"/>
            <a:ext cx="0" cy="0"/>
          </xdr14:xfrm>
        </xdr:contentPart>
      </mc:Choice>
      <mc:Fallback xmlns="">
        <xdr:pic>
          <xdr:nvPicPr>
            <xdr:cNvPr id="28" name="">
              <a:extLst>
                <a:ext uri="{FF2B5EF4-FFF2-40B4-BE49-F238E27FC236}">
                  <a16:creationId xmlns:a16="http://schemas.microsoft.com/office/drawing/2014/main" id="{7800B8D9-49DA-4494-AC4A-932B09FD3D14}"/>
                </a:ext>
                <a:ext uri="{147F2762-F138-4A5C-976F-8EAC2B608ADB}">
                  <a16:predDERef xmlns:a16="http://schemas.microsoft.com/office/drawing/2014/main" pred="{C0B55E0F-B1D1-4B5C-B4DC-CDD49B82F948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753600" y="61436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7</xdr:col>
      <xdr:colOff>161925</xdr:colOff>
      <xdr:row>15</xdr:row>
      <xdr:rowOff>238125</xdr:rowOff>
    </xdr:from>
    <xdr:to>
      <xdr:col>35</xdr:col>
      <xdr:colOff>0</xdr:colOff>
      <xdr:row>16</xdr:row>
      <xdr:rowOff>0</xdr:rowOff>
    </xdr:to>
    <xdr:cxnSp macro="">
      <xdr:nvCxnSpPr>
        <xdr:cNvPr id="94" name="직선 연결선 93">
          <a:extLst>
            <a:ext uri="{FF2B5EF4-FFF2-40B4-BE49-F238E27FC236}">
              <a16:creationId xmlns:a16="http://schemas.microsoft.com/office/drawing/2014/main" id="{03C142B7-AF87-405B-A2A1-0B4013401717}"/>
            </a:ext>
            <a:ext uri="{147F2762-F138-4A5C-976F-8EAC2B608ADB}">
              <a16:predDERef xmlns:a16="http://schemas.microsoft.com/office/drawing/2014/main" pred="{7800B8D9-49DA-4494-AC4A-932B09FD3D14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1943100" y="6858000"/>
          <a:ext cx="490537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152400</xdr:colOff>
      <xdr:row>16</xdr:row>
      <xdr:rowOff>0</xdr:rowOff>
    </xdr:from>
    <xdr:to>
      <xdr:col>53</xdr:col>
      <xdr:colOff>152400</xdr:colOff>
      <xdr:row>16</xdr:row>
      <xdr:rowOff>0</xdr:rowOff>
    </xdr:to>
    <xdr:cxnSp macro="">
      <xdr:nvCxnSpPr>
        <xdr:cNvPr id="95" name="직선 연결선 94">
          <a:extLst>
            <a:ext uri="{FF2B5EF4-FFF2-40B4-BE49-F238E27FC236}">
              <a16:creationId xmlns:a16="http://schemas.microsoft.com/office/drawing/2014/main" id="{6DB43C9C-5C7B-42EF-B77E-68C3270301AE}"/>
            </a:ext>
            <a:ext uri="{147F2762-F138-4A5C-976F-8EAC2B608ADB}">
              <a16:predDERef xmlns:a16="http://schemas.microsoft.com/office/drawing/2014/main" pred="{07DE3B29-3340-4AA5-B394-DEAEA074FD6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6819900" y="6867525"/>
          <a:ext cx="34385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152400</xdr:colOff>
      <xdr:row>16</xdr:row>
      <xdr:rowOff>0</xdr:rowOff>
    </xdr:from>
    <xdr:to>
      <xdr:col>60</xdr:col>
      <xdr:colOff>171450</xdr:colOff>
      <xdr:row>16</xdr:row>
      <xdr:rowOff>0</xdr:rowOff>
    </xdr:to>
    <xdr:cxnSp macro="">
      <xdr:nvCxnSpPr>
        <xdr:cNvPr id="96" name="직선 연결선 95">
          <a:extLst>
            <a:ext uri="{FF2B5EF4-FFF2-40B4-BE49-F238E27FC236}">
              <a16:creationId xmlns:a16="http://schemas.microsoft.com/office/drawing/2014/main" id="{5CB3A79A-2378-47CE-B967-61490068F4DB}"/>
            </a:ext>
            <a:ext uri="{147F2762-F138-4A5C-976F-8EAC2B608ADB}">
              <a16:predDERef xmlns:a16="http://schemas.microsoft.com/office/drawing/2014/main" pred="{01D5FEE1-ABF5-4759-8205-01378964EF98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 flipV="1">
          <a:off x="10258425" y="6867525"/>
          <a:ext cx="128587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34</xdr:col>
      <xdr:colOff>171450</xdr:colOff>
      <xdr:row>16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97" name="잉크 96">
              <a:extLst>
                <a:ext uri="{FF2B5EF4-FFF2-40B4-BE49-F238E27FC236}">
                  <a16:creationId xmlns:a16="http://schemas.microsoft.com/office/drawing/2014/main" id="{042E9C23-161C-4759-9289-495B908E7DC2}"/>
                </a:ext>
                <a:ext uri="{147F2762-F138-4A5C-976F-8EAC2B608ADB}">
                  <a16:predDERef xmlns:a16="http://schemas.microsoft.com/office/drawing/2014/main" pred="{F53D97BB-3926-4E32-9CE6-3C9852001E0A}"/>
                </a:ext>
              </a:extLst>
            </xdr14:cNvPr>
            <xdr14:cNvContentPartPr/>
          </xdr14:nvContentPartPr>
          <xdr14:nvPr macro=""/>
          <xdr14:xfrm>
            <a:off x="6838950" y="6877050"/>
            <a:ext cx="0" cy="0"/>
          </xdr14:xfrm>
        </xdr:contentPart>
      </mc:Choice>
      <mc:Fallback xmlns="">
        <xdr:pic>
          <xdr:nvPicPr>
            <xdr:cNvPr id="31" name="">
              <a:extLst>
                <a:ext uri="{FF2B5EF4-FFF2-40B4-BE49-F238E27FC236}">
                  <a16:creationId xmlns:a16="http://schemas.microsoft.com/office/drawing/2014/main" id="{D1592F25-96F8-4AA5-8FED-8261CA555D0B}"/>
                </a:ext>
                <a:ext uri="{147F2762-F138-4A5C-976F-8EAC2B608ADB}">
                  <a16:predDERef xmlns:a16="http://schemas.microsoft.com/office/drawing/2014/main" pred="{F53D97BB-3926-4E32-9CE6-3C9852001E0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838950" y="687705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53</xdr:col>
      <xdr:colOff>152400</xdr:colOff>
      <xdr:row>16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98" name="잉크 97">
              <a:extLst>
                <a:ext uri="{FF2B5EF4-FFF2-40B4-BE49-F238E27FC236}">
                  <a16:creationId xmlns:a16="http://schemas.microsoft.com/office/drawing/2014/main" id="{8933E6FD-CDED-4C60-9254-380337AA6D87}"/>
                </a:ext>
                <a:ext uri="{147F2762-F138-4A5C-976F-8EAC2B608ADB}">
                  <a16:predDERef xmlns:a16="http://schemas.microsoft.com/office/drawing/2014/main" pred="{D1592F25-96F8-4AA5-8FED-8261CA555D0B}"/>
                </a:ext>
              </a:extLst>
            </xdr14:cNvPr>
            <xdr14:cNvContentPartPr/>
          </xdr14:nvContentPartPr>
          <xdr14:nvPr macro=""/>
          <xdr14:xfrm>
            <a:off x="10258425" y="6867525"/>
            <a:ext cx="0" cy="0"/>
          </xdr14:xfrm>
        </xdr:contentPart>
      </mc:Choice>
      <mc:Fallback xmlns="">
        <xdr:pic>
          <xdr:nvPicPr>
            <xdr:cNvPr id="32" name="">
              <a:extLst>
                <a:ext uri="{FF2B5EF4-FFF2-40B4-BE49-F238E27FC236}">
                  <a16:creationId xmlns:a16="http://schemas.microsoft.com/office/drawing/2014/main" id="{22F03424-79C8-4098-B96A-DEB2FB92A1C1}"/>
                </a:ext>
                <a:ext uri="{147F2762-F138-4A5C-976F-8EAC2B608ADB}">
                  <a16:predDERef xmlns:a16="http://schemas.microsoft.com/office/drawing/2014/main" pred="{D1592F25-96F8-4AA5-8FED-8261CA555D0B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0258425" y="68675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171450</xdr:colOff>
      <xdr:row>13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99" name="잉크 98">
              <a:extLst>
                <a:ext uri="{FF2B5EF4-FFF2-40B4-BE49-F238E27FC236}">
                  <a16:creationId xmlns:a16="http://schemas.microsoft.com/office/drawing/2014/main" id="{23AB24FA-A82C-4303-9FB3-E84834B658EB}"/>
                </a:ext>
                <a:ext uri="{147F2762-F138-4A5C-976F-8EAC2B608ADB}">
                  <a16:predDERef xmlns:a16="http://schemas.microsoft.com/office/drawing/2014/main" pred="{22F03424-79C8-4098-B96A-DEB2FB92A1C1}"/>
                </a:ext>
              </a:extLst>
            </xdr14:cNvPr>
            <xdr14:cNvContentPartPr/>
          </xdr14:nvContentPartPr>
          <xdr14:nvPr macro=""/>
          <xdr14:xfrm>
            <a:off x="2314575" y="6134100"/>
            <a:ext cx="0" cy="0"/>
          </xdr14:xfrm>
        </xdr:contentPart>
      </mc:Choice>
      <mc:Fallback xmlns="">
        <xdr:pic>
          <xdr:nvPicPr>
            <xdr:cNvPr id="33" name="">
              <a:extLst>
                <a:ext uri="{FF2B5EF4-FFF2-40B4-BE49-F238E27FC236}">
                  <a16:creationId xmlns:a16="http://schemas.microsoft.com/office/drawing/2014/main" id="{798220BA-2BE6-4AB9-A9A6-FBC82F2FF39E}"/>
                </a:ext>
                <a:ext uri="{147F2762-F138-4A5C-976F-8EAC2B608ADB}">
                  <a16:predDERef xmlns:a16="http://schemas.microsoft.com/office/drawing/2014/main" pred="{22F03424-79C8-4098-B96A-DEB2FB92A1C1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14575" y="61341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7</xdr:col>
      <xdr:colOff>171450</xdr:colOff>
      <xdr:row>19</xdr:row>
      <xdr:rowOff>0</xdr:rowOff>
    </xdr:from>
    <xdr:to>
      <xdr:col>35</xdr:col>
      <xdr:colOff>9525</xdr:colOff>
      <xdr:row>19</xdr:row>
      <xdr:rowOff>9525</xdr:rowOff>
    </xdr:to>
    <xdr:cxnSp macro="">
      <xdr:nvCxnSpPr>
        <xdr:cNvPr id="100" name="직선 연결선 99">
          <a:extLst>
            <a:ext uri="{FF2B5EF4-FFF2-40B4-BE49-F238E27FC236}">
              <a16:creationId xmlns:a16="http://schemas.microsoft.com/office/drawing/2014/main" id="{06C17DB3-AD56-4233-914A-EBB9266417BB}"/>
            </a:ext>
            <a:ext uri="{147F2762-F138-4A5C-976F-8EAC2B608ADB}">
              <a16:predDERef xmlns:a16="http://schemas.microsoft.com/office/drawing/2014/main" pred="{17643C6A-0587-47F2-A0D6-0B841F984E5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1952625" y="7610475"/>
          <a:ext cx="490537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0</xdr:colOff>
      <xdr:row>16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101" name="잉크 100">
              <a:extLst>
                <a:ext uri="{FF2B5EF4-FFF2-40B4-BE49-F238E27FC236}">
                  <a16:creationId xmlns:a16="http://schemas.microsoft.com/office/drawing/2014/main" id="{120BA2D2-BA7E-47AF-BD12-B1C7066782B9}"/>
                </a:ext>
                <a:ext uri="{147F2762-F138-4A5C-976F-8EAC2B608ADB}">
                  <a16:predDERef xmlns:a16="http://schemas.microsoft.com/office/drawing/2014/main" pred="{03A89D57-1D52-4F34-8CFF-24E0F6386B68}"/>
                </a:ext>
              </a:extLst>
            </xdr14:cNvPr>
            <xdr14:cNvContentPartPr/>
          </xdr14:nvContentPartPr>
          <xdr14:nvPr macro=""/>
          <xdr14:xfrm>
            <a:off x="1962150" y="6867525"/>
            <a:ext cx="0" cy="0"/>
          </xdr14:xfrm>
        </xdr:contentPart>
      </mc:Choice>
      <mc:Fallback xmlns="">
        <xdr:pic>
          <xdr:nvPicPr>
            <xdr:cNvPr id="39" name="">
              <a:extLst>
                <a:ext uri="{FF2B5EF4-FFF2-40B4-BE49-F238E27FC236}">
                  <a16:creationId xmlns:a16="http://schemas.microsoft.com/office/drawing/2014/main" id="{07149405-1C0E-496D-B73E-C015C2D0826B}"/>
                </a:ext>
                <a:ext uri="{147F2762-F138-4A5C-976F-8EAC2B608ADB}">
                  <a16:predDERef xmlns:a16="http://schemas.microsoft.com/office/drawing/2014/main" pred="{03A89D57-1D52-4F34-8CFF-24E0F6386B68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962150" y="68675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19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02" name="잉크 101">
              <a:extLst>
                <a:ext uri="{FF2B5EF4-FFF2-40B4-BE49-F238E27FC236}">
                  <a16:creationId xmlns:a16="http://schemas.microsoft.com/office/drawing/2014/main" id="{1C1B299D-6F54-4209-8ECD-6236CABED997}"/>
                </a:ext>
                <a:ext uri="{147F2762-F138-4A5C-976F-8EAC2B608ADB}">
                  <a16:predDERef xmlns:a16="http://schemas.microsoft.com/office/drawing/2014/main" pred="{07149405-1C0E-496D-B73E-C015C2D0826B}"/>
                </a:ext>
              </a:extLst>
            </xdr14:cNvPr>
            <xdr14:cNvContentPartPr/>
          </xdr14:nvContentPartPr>
          <xdr14:nvPr macro=""/>
          <xdr14:xfrm>
            <a:off x="1962150" y="7610475"/>
            <a:ext cx="0" cy="0"/>
          </xdr14:xfrm>
        </xdr:contentPart>
      </mc:Choice>
      <mc:Fallback xmlns="">
        <xdr:pic>
          <xdr:nvPicPr>
            <xdr:cNvPr id="52" name="">
              <a:extLst>
                <a:ext uri="{FF2B5EF4-FFF2-40B4-BE49-F238E27FC236}">
                  <a16:creationId xmlns:a16="http://schemas.microsoft.com/office/drawing/2014/main" id="{A0F2E36C-F7A2-42FB-B9AC-21613A3D1F5A}"/>
                </a:ext>
                <a:ext uri="{147F2762-F138-4A5C-976F-8EAC2B608ADB}">
                  <a16:predDERef xmlns:a16="http://schemas.microsoft.com/office/drawing/2014/main" pred="{07149405-1C0E-496D-B73E-C015C2D0826B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962150" y="761047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34</xdr:col>
      <xdr:colOff>171450</xdr:colOff>
      <xdr:row>19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103" name="잉크 102">
              <a:extLst>
                <a:ext uri="{FF2B5EF4-FFF2-40B4-BE49-F238E27FC236}">
                  <a16:creationId xmlns:a16="http://schemas.microsoft.com/office/drawing/2014/main" id="{290BC585-96B4-4649-B16B-860BB6B83A52}"/>
                </a:ext>
                <a:ext uri="{147F2762-F138-4A5C-976F-8EAC2B608ADB}">
                  <a16:predDERef xmlns:a16="http://schemas.microsoft.com/office/drawing/2014/main" pred="{A0F2E36C-F7A2-42FB-B9AC-21613A3D1F5A}"/>
                </a:ext>
              </a:extLst>
            </xdr14:cNvPr>
            <xdr14:cNvContentPartPr/>
          </xdr14:nvContentPartPr>
          <xdr14:nvPr macro=""/>
          <xdr14:xfrm>
            <a:off x="6838950" y="7620000"/>
            <a:ext cx="0" cy="0"/>
          </xdr14:xfrm>
        </xdr:contentPart>
      </mc:Choice>
      <mc:Fallback xmlns="">
        <xdr:pic>
          <xdr:nvPicPr>
            <xdr:cNvPr id="53" name="">
              <a:extLst>
                <a:ext uri="{FF2B5EF4-FFF2-40B4-BE49-F238E27FC236}">
                  <a16:creationId xmlns:a16="http://schemas.microsoft.com/office/drawing/2014/main" id="{EDFDA601-251E-4F6F-B494-26E23582741B}"/>
                </a:ext>
                <a:ext uri="{147F2762-F138-4A5C-976F-8EAC2B608ADB}">
                  <a16:predDERef xmlns:a16="http://schemas.microsoft.com/office/drawing/2014/main" pred="{A0F2E36C-F7A2-42FB-B9AC-21613A3D1F5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838950" y="76200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35</xdr:col>
      <xdr:colOff>0</xdr:colOff>
      <xdr:row>19</xdr:row>
      <xdr:rowOff>0</xdr:rowOff>
    </xdr:from>
    <xdr:to>
      <xdr:col>51</xdr:col>
      <xdr:colOff>161925</xdr:colOff>
      <xdr:row>19</xdr:row>
      <xdr:rowOff>9525</xdr:rowOff>
    </xdr:to>
    <xdr:cxnSp macro="">
      <xdr:nvCxnSpPr>
        <xdr:cNvPr id="104" name="직선 연결선 103">
          <a:extLst>
            <a:ext uri="{FF2B5EF4-FFF2-40B4-BE49-F238E27FC236}">
              <a16:creationId xmlns:a16="http://schemas.microsoft.com/office/drawing/2014/main" id="{70F7FB6C-1409-45EF-8041-C2261CDF275E}"/>
            </a:ext>
            <a:ext uri="{147F2762-F138-4A5C-976F-8EAC2B608ADB}">
              <a16:predDERef xmlns:a16="http://schemas.microsoft.com/office/drawing/2014/main" pred="{EDFDA601-251E-4F6F-B494-26E23582741B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6848475" y="7610475"/>
          <a:ext cx="305752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9525</xdr:colOff>
      <xdr:row>19</xdr:row>
      <xdr:rowOff>0</xdr:rowOff>
    </xdr:from>
    <xdr:to>
      <xdr:col>60</xdr:col>
      <xdr:colOff>161925</xdr:colOff>
      <xdr:row>19</xdr:row>
      <xdr:rowOff>0</xdr:rowOff>
    </xdr:to>
    <xdr:cxnSp macro="">
      <xdr:nvCxnSpPr>
        <xdr:cNvPr id="105" name="직선 연결선 104">
          <a:extLst>
            <a:ext uri="{FF2B5EF4-FFF2-40B4-BE49-F238E27FC236}">
              <a16:creationId xmlns:a16="http://schemas.microsoft.com/office/drawing/2014/main" id="{21FF72F1-1A5A-4046-AA67-C4C4FC810550}"/>
            </a:ext>
            <a:ext uri="{147F2762-F138-4A5C-976F-8EAC2B608ADB}">
              <a16:predDERef xmlns:a16="http://schemas.microsoft.com/office/drawing/2014/main" pred="{50FB9ED8-266E-4C57-BF59-64AB16D510B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60000000}"/>
            </a:ext>
          </a:extLst>
        </xdr:cNvCxnSpPr>
      </xdr:nvCxnSpPr>
      <xdr:spPr>
        <a:xfrm>
          <a:off x="9934575" y="7610475"/>
          <a:ext cx="160020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51</xdr:col>
      <xdr:colOff>171450</xdr:colOff>
      <xdr:row>19</xdr:row>
      <xdr:rowOff>9525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06" name="잉크 105">
              <a:extLst>
                <a:ext uri="{FF2B5EF4-FFF2-40B4-BE49-F238E27FC236}">
                  <a16:creationId xmlns:a16="http://schemas.microsoft.com/office/drawing/2014/main" id="{C7AADB28-B6A8-4F8E-94EB-AC911704A529}"/>
                </a:ext>
                <a:ext uri="{147F2762-F138-4A5C-976F-8EAC2B608ADB}">
                  <a16:predDERef xmlns:a16="http://schemas.microsoft.com/office/drawing/2014/main" pred="{8BB3D3C0-5421-4930-8BEB-C878665D4D9F}"/>
                </a:ext>
              </a:extLst>
            </xdr14:cNvPr>
            <xdr14:cNvContentPartPr/>
          </xdr14:nvContentPartPr>
          <xdr14:nvPr macro=""/>
          <xdr14:xfrm>
            <a:off x="9915525" y="7620000"/>
            <a:ext cx="0" cy="0"/>
          </xdr14:xfrm>
        </xdr:contentPart>
      </mc:Choice>
      <mc:Fallback xmlns="">
        <xdr:pic>
          <xdr:nvPicPr>
            <xdr:cNvPr id="75" name="">
              <a:extLst>
                <a:ext uri="{FF2B5EF4-FFF2-40B4-BE49-F238E27FC236}">
                  <a16:creationId xmlns:a16="http://schemas.microsoft.com/office/drawing/2014/main" id="{AF84F74F-93B3-4766-8778-A910CDF542FB}"/>
                </a:ext>
                <a:ext uri="{147F2762-F138-4A5C-976F-8EAC2B608ADB}">
                  <a16:predDERef xmlns:a16="http://schemas.microsoft.com/office/drawing/2014/main" pred="{8BB3D3C0-5421-4930-8BEB-C878665D4D9F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915525" y="7620000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31</xdr:col>
      <xdr:colOff>9525</xdr:colOff>
      <xdr:row>7</xdr:row>
      <xdr:rowOff>1790700</xdr:rowOff>
    </xdr:from>
    <xdr:to>
      <xdr:col>49</xdr:col>
      <xdr:colOff>9525</xdr:colOff>
      <xdr:row>7</xdr:row>
      <xdr:rowOff>1790700</xdr:rowOff>
    </xdr:to>
    <xdr:cxnSp macro="">
      <xdr:nvCxnSpPr>
        <xdr:cNvPr id="107" name="직선 연결선 106">
          <a:extLst>
            <a:ext uri="{FF2B5EF4-FFF2-40B4-BE49-F238E27FC236}">
              <a16:creationId xmlns:a16="http://schemas.microsoft.com/office/drawing/2014/main" id="{99FD99F2-9B2A-4DBD-8352-B0AB451030A1}"/>
            </a:ext>
            <a:ext uri="{147F2762-F138-4A5C-976F-8EAC2B608ADB}">
              <a16:predDERef xmlns:a16="http://schemas.microsoft.com/office/drawing/2014/main" pred="{AF84F74F-93B3-4766-8778-A910CDF542FB}"/>
            </a:ext>
          </a:extLst>
        </xdr:cNvPr>
        <xdr:cNvCxnSpPr>
          <a:cxnSpLocks/>
        </xdr:cNvCxnSpPr>
      </xdr:nvCxnSpPr>
      <xdr:spPr>
        <a:xfrm flipH="1">
          <a:off x="6134100" y="4162425"/>
          <a:ext cx="32575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28575</xdr:colOff>
      <xdr:row>7</xdr:row>
      <xdr:rowOff>1800225</xdr:rowOff>
    </xdr:from>
    <xdr:to>
      <xdr:col>60</xdr:col>
      <xdr:colOff>0</xdr:colOff>
      <xdr:row>7</xdr:row>
      <xdr:rowOff>1800225</xdr:rowOff>
    </xdr:to>
    <xdr:cxnSp macro="">
      <xdr:nvCxnSpPr>
        <xdr:cNvPr id="108" name="직선 연결선 107">
          <a:extLst>
            <a:ext uri="{FF2B5EF4-FFF2-40B4-BE49-F238E27FC236}">
              <a16:creationId xmlns:a16="http://schemas.microsoft.com/office/drawing/2014/main" id="{0A07280D-A316-4BC5-AA2C-CF3A85DDE98E}"/>
            </a:ext>
            <a:ext uri="{147F2762-F138-4A5C-976F-8EAC2B608ADB}">
              <a16:predDERef xmlns:a16="http://schemas.microsoft.com/office/drawing/2014/main" pred="{9403614A-0C3C-4476-85FE-B2B79A05E0D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0000000-0008-0000-0100-000096000000}"/>
            </a:ext>
          </a:extLst>
        </xdr:cNvCxnSpPr>
      </xdr:nvCxnSpPr>
      <xdr:spPr>
        <a:xfrm flipH="1" flipV="1">
          <a:off x="10858500" y="4171950"/>
          <a:ext cx="514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7</xdr:row>
      <xdr:rowOff>723900</xdr:rowOff>
    </xdr:from>
    <xdr:to>
      <xdr:col>46</xdr:col>
      <xdr:colOff>171450</xdr:colOff>
      <xdr:row>7</xdr:row>
      <xdr:rowOff>723900</xdr:rowOff>
    </xdr:to>
    <xdr:cxnSp macro="">
      <xdr:nvCxnSpPr>
        <xdr:cNvPr id="109" name="직선 연결선 108">
          <a:extLst>
            <a:ext uri="{FF2B5EF4-FFF2-40B4-BE49-F238E27FC236}">
              <a16:creationId xmlns:a16="http://schemas.microsoft.com/office/drawing/2014/main" id="{8415293A-BACF-4536-9067-C218A4FFC9C2}"/>
            </a:ext>
            <a:ext uri="{147F2762-F138-4A5C-976F-8EAC2B608ADB}">
              <a16:predDERef xmlns:a16="http://schemas.microsoft.com/office/drawing/2014/main" pred="{6E6523EB-B98D-4053-B03D-E6393B90437D}"/>
            </a:ext>
          </a:extLst>
        </xdr:cNvPr>
        <xdr:cNvCxnSpPr>
          <a:cxnSpLocks/>
        </xdr:cNvCxnSpPr>
      </xdr:nvCxnSpPr>
      <xdr:spPr>
        <a:xfrm flipH="1">
          <a:off x="7753350" y="3095625"/>
          <a:ext cx="12573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60</xdr:col>
      <xdr:colOff>19050</xdr:colOff>
      <xdr:row>7</xdr:row>
      <xdr:rowOff>0</xdr:rowOff>
    </xdr:from>
    <xdr:ext cx="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110" name="잉크 109">
              <a:extLst>
                <a:ext uri="{FF2B5EF4-FFF2-40B4-BE49-F238E27FC236}">
                  <a16:creationId xmlns:a16="http://schemas.microsoft.com/office/drawing/2014/main" id="{CF209C59-08D1-4E5E-A1F7-1964DC0C4B8A}"/>
                </a:ext>
                <a:ext uri="{147F2762-F138-4A5C-976F-8EAC2B608ADB}">
                  <a16:predDERef xmlns:a16="http://schemas.microsoft.com/office/drawing/2014/main" pred="{9EC1E429-5C8A-4D4A-B8F9-055DCFF6C742}"/>
                </a:ext>
              </a:extLst>
            </xdr14:cNvPr>
            <xdr14:cNvContentPartPr/>
          </xdr14:nvContentPartPr>
          <xdr14:nvPr macro=""/>
          <xdr14:xfrm>
            <a:off x="11391900" y="2371725"/>
            <a:ext cx="0" cy="0"/>
          </xdr14:xfrm>
        </xdr:contentPart>
      </mc:Choice>
      <mc:Fallback xmlns="">
        <xdr:pic>
          <xdr:nvPicPr>
            <xdr:cNvPr id="84" name="">
              <a:extLst>
                <a:ext uri="{FF2B5EF4-FFF2-40B4-BE49-F238E27FC236}">
                  <a16:creationId xmlns:a16="http://schemas.microsoft.com/office/drawing/2014/main" id="{B8417BDD-E727-48E5-BEC1-38440E888452}"/>
                </a:ext>
                <a:ext uri="{147F2762-F138-4A5C-976F-8EAC2B608ADB}">
                  <a16:predDERef xmlns:a16="http://schemas.microsoft.com/office/drawing/2014/main" pred="{9EC1E429-5C8A-4D4A-B8F9-055DCFF6C742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1391900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61</xdr:col>
      <xdr:colOff>38100</xdr:colOff>
      <xdr:row>9</xdr:row>
      <xdr:rowOff>114300</xdr:rowOff>
    </xdr:from>
    <xdr:to>
      <xdr:col>61</xdr:col>
      <xdr:colOff>629587</xdr:colOff>
      <xdr:row>10</xdr:row>
      <xdr:rowOff>104775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EE7A1BB-E69C-48A0-902E-5FC3FBB65C7E}"/>
            </a:ext>
            <a:ext uri="{147F2762-F138-4A5C-976F-8EAC2B608ADB}">
              <a16:predDERef xmlns:a16="http://schemas.microsoft.com/office/drawing/2014/main" pred="{B8417BDD-E727-48E5-BEC1-38440E888452}"/>
            </a:ext>
          </a:extLst>
        </xdr:cNvPr>
        <xdr:cNvSpPr txBox="1"/>
      </xdr:nvSpPr>
      <xdr:spPr>
        <a:xfrm>
          <a:off x="11591925" y="5248275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61</xdr:col>
      <xdr:colOff>38100</xdr:colOff>
      <xdr:row>12</xdr:row>
      <xdr:rowOff>142875</xdr:rowOff>
    </xdr:from>
    <xdr:to>
      <xdr:col>61</xdr:col>
      <xdr:colOff>629587</xdr:colOff>
      <xdr:row>13</xdr:row>
      <xdr:rowOff>133350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342B348-95DC-42D5-B184-0976BB1C374E}"/>
            </a:ext>
            <a:ext uri="{147F2762-F138-4A5C-976F-8EAC2B608ADB}">
              <a16:predDERef xmlns:a16="http://schemas.microsoft.com/office/drawing/2014/main" pred="{071E8657-533C-4046-A893-1F31CD26113F}"/>
            </a:ext>
          </a:extLst>
        </xdr:cNvPr>
        <xdr:cNvSpPr txBox="1"/>
      </xdr:nvSpPr>
      <xdr:spPr>
        <a:xfrm>
          <a:off x="11591925" y="6019800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61</xdr:col>
      <xdr:colOff>47625</xdr:colOff>
      <xdr:row>15</xdr:row>
      <xdr:rowOff>123825</xdr:rowOff>
    </xdr:from>
    <xdr:to>
      <xdr:col>61</xdr:col>
      <xdr:colOff>639112</xdr:colOff>
      <xdr:row>16</xdr:row>
      <xdr:rowOff>114300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491156F-BBB9-448D-85D2-37115E2E8BDB}"/>
            </a:ext>
            <a:ext uri="{147F2762-F138-4A5C-976F-8EAC2B608ADB}">
              <a16:predDERef xmlns:a16="http://schemas.microsoft.com/office/drawing/2014/main" pred="{7D770AAF-E2C8-4E06-8605-798E39C829A7}"/>
            </a:ext>
          </a:extLst>
        </xdr:cNvPr>
        <xdr:cNvSpPr txBox="1"/>
      </xdr:nvSpPr>
      <xdr:spPr>
        <a:xfrm>
          <a:off x="11601450" y="6743700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61</xdr:col>
      <xdr:colOff>38100</xdr:colOff>
      <xdr:row>18</xdr:row>
      <xdr:rowOff>123825</xdr:rowOff>
    </xdr:from>
    <xdr:to>
      <xdr:col>61</xdr:col>
      <xdr:colOff>629587</xdr:colOff>
      <xdr:row>19</xdr:row>
      <xdr:rowOff>114300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C17DA49-6660-474F-AA1F-4D8F9BE0794E}"/>
            </a:ext>
            <a:ext uri="{147F2762-F138-4A5C-976F-8EAC2B608ADB}">
              <a16:predDERef xmlns:a16="http://schemas.microsoft.com/office/drawing/2014/main" pred="{2B689610-8D5C-4A1F-ACAC-E40D6928CACC}"/>
            </a:ext>
          </a:extLst>
        </xdr:cNvPr>
        <xdr:cNvSpPr txBox="1"/>
      </xdr:nvSpPr>
      <xdr:spPr>
        <a:xfrm>
          <a:off x="11591925" y="7486650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12</xdr:col>
      <xdr:colOff>19050</xdr:colOff>
      <xdr:row>9</xdr:row>
      <xdr:rowOff>238125</xdr:rowOff>
    </xdr:from>
    <xdr:to>
      <xdr:col>56</xdr:col>
      <xdr:colOff>161925</xdr:colOff>
      <xdr:row>9</xdr:row>
      <xdr:rowOff>238125</xdr:rowOff>
    </xdr:to>
    <xdr:cxnSp macro="">
      <xdr:nvCxnSpPr>
        <xdr:cNvPr id="115" name="직선 연결선 114">
          <a:extLst>
            <a:ext uri="{FF2B5EF4-FFF2-40B4-BE49-F238E27FC236}">
              <a16:creationId xmlns:a16="http://schemas.microsoft.com/office/drawing/2014/main" id="{82636668-ED97-430B-997E-2D5014FB2DCC}"/>
            </a:ext>
            <a:ext uri="{147F2762-F138-4A5C-976F-8EAC2B608ADB}">
              <a16:predDERef xmlns:a16="http://schemas.microsoft.com/office/drawing/2014/main" pred="{0BB2522D-00E2-4BA3-80CF-6B80754DA3DE}"/>
            </a:ext>
          </a:extLst>
        </xdr:cNvPr>
        <xdr:cNvCxnSpPr>
          <a:cxnSpLocks/>
        </xdr:cNvCxnSpPr>
      </xdr:nvCxnSpPr>
      <xdr:spPr>
        <a:xfrm>
          <a:off x="2705100" y="5372100"/>
          <a:ext cx="8105775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52292;&#54788;\01.&#44228;&#54925;&#50696;&#49328;\01.&#44228;&#54925;&#50696;&#49328;\2021&#45380;\58.%20&#51032;&#51221;&#48512;%20&#51452;&#49345;&#48373;&#54633;%20(&#46972;&#44284;&#46356;&#50500;)%20(1&#52264;)(&#51060;&#51116;&#54984;)\01.%20&#51032;&#51221;&#48512;%20&#51452;&#49345;&#48373;&#54633;%20&#44228;&#54925;&#50696;&#49328;(1&#52264;)-2020&#49345;24(17&#54616;34%20&#48372;&#51221;)EV&#44368;&#52404;&#548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협조전"/>
      <sheetName val="공사개요"/>
      <sheetName val="EL+무통"/>
      <sheetName val="Sheet2"/>
      <sheetName val="2010.03.18"/>
      <sheetName val="견적조건 (2)"/>
      <sheetName val="견적조건"/>
      <sheetName val="집계표(전기)"/>
      <sheetName val="(총괄)"/>
      <sheetName val="증감분석(자체민수)"/>
      <sheetName val="증감분석(재건축)"/>
      <sheetName val="설계도서검토의견"/>
      <sheetName val="data1"/>
      <sheetName val="data2"/>
      <sheetName val="data2 (2)"/>
      <sheetName val="표준공사비"/>
      <sheetName val="표준공사비 (2)"/>
      <sheetName val="Sheet1"/>
      <sheetName val="통합VE 원가절감안"/>
      <sheetName val="변동현황(최종송부용)"/>
      <sheetName val="CPTED집계"/>
      <sheetName val="CPTED내역"/>
      <sheetName val="Sheet3"/>
      <sheetName val="Sheet4"/>
    </sheetNames>
    <sheetDataSet>
      <sheetData sheetId="0" refreshError="1"/>
      <sheetData sheetId="1">
        <row r="1">
          <cell r="B1" t="str">
            <v>의정부 주상복합(1차)</v>
          </cell>
          <cell r="K1" t="str">
            <v>민수</v>
          </cell>
          <cell r="L1" t="str">
            <v>자체</v>
          </cell>
          <cell r="M1" t="str">
            <v>조합</v>
          </cell>
        </row>
      </sheetData>
      <sheetData sheetId="2" refreshError="1"/>
      <sheetData sheetId="3" refreshError="1"/>
      <sheetData sheetId="4">
        <row r="77">
          <cell r="X77">
            <v>514260320.00000006</v>
          </cell>
        </row>
      </sheetData>
      <sheetData sheetId="5" refreshError="1"/>
      <sheetData sheetId="6" refreshError="1"/>
      <sheetData sheetId="7" refreshError="1"/>
      <sheetData sheetId="8">
        <row r="9">
          <cell r="E9">
            <v>2452524664.1025314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65"/>
    </inkml:context>
    <inkml:brush xml:id="br0">
      <inkml:brushProperty name="width" value="0.2" units="cm"/>
      <inkml:brushProperty name="height" value="0.2" units="cm"/>
    </inkml:brush>
  </inkml:definitions>
  <inkml:trace contextRef="#ctx0" brushRef="#br0">3108 4856 16383 0 0,'0'0'0'0'0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4"/>
    </inkml:context>
    <inkml:brush xml:id="br0">
      <inkml:brushProperty name="width" value="0.2" units="cm"/>
      <inkml:brushProperty name="height" value="0.2" units="cm"/>
    </inkml:brush>
  </inkml:definitions>
  <inkml:trace contextRef="#ctx0" brushRef="#br0">21984 33950 16383 0 0,'0'0'0'0'0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5"/>
    </inkml:context>
    <inkml:brush xml:id="br0">
      <inkml:brushProperty name="width" value="0.2" units="cm"/>
      <inkml:brushProperty name="height" value="0.2" units="cm"/>
    </inkml:brush>
  </inkml:definitions>
  <inkml:trace contextRef="#ctx0" brushRef="#br0">88764 33950 16383 0 0,'0'0'0'0'0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6"/>
    </inkml:context>
    <inkml:brush xml:id="br0">
      <inkml:brushProperty name="width" value="0.2" units="cm"/>
      <inkml:brushProperty name="height" value="0.2" units="cm"/>
    </inkml:brush>
  </inkml:definitions>
  <inkml:trace contextRef="#ctx0" brushRef="#br0">26341 18851 16383 0 0,'0'0'0'0'0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7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57456 18957 16383 0 0,'0'0'0'0'0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8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19061 28644 16383 0 0,'0'0'0'0'0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9"/>
    </inkml:context>
    <inkml:brush xml:id="br0">
      <inkml:brushProperty name="width" value="0.2" units="cm"/>
      <inkml:brushProperty name="height" value="0.2" units="cm"/>
    </inkml:brush>
  </inkml:definitions>
  <inkml:trace contextRef="#ctx0" brushRef="#br0">45625 28592 16383 0 0,'0'-9'0'0'0,"0"-3"0"0"0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80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17038 21697 16383 0 0,'0'0'0'0'0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81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16862 31795 16383 0 0,'0'0'0'0'0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82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16862 38198 16383 0 0,'0'9'0'0'0,"0"3"0"0"0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83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58931 38251 16383 0 0,'0'0'0'0'0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66"/>
    </inkml:context>
    <inkml:brush xml:id="br0">
      <inkml:brushProperty name="width" value="0.2" units="cm"/>
      <inkml:brushProperty name="height" value="0.2" units="cm"/>
    </inkml:brush>
  </inkml:definitions>
  <inkml:trace contextRef="#ctx0" brushRef="#br0">8664 4821 16383 0 0,'-3'0'0'0'0,"-1"0"0"0"0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84"/>
    </inkml:context>
    <inkml:brush xml:id="br0">
      <inkml:brushProperty name="width" value="0.2" units="cm"/>
      <inkml:brushProperty name="height" value="0.2" units="cm"/>
    </inkml:brush>
  </inkml:definitions>
  <inkml:trace contextRef="#ctx0" brushRef="#br0">46548 11211 16383 0 0,'0'0'0'0'0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85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57120 14477 16383 0 0,'0'0'0'0'0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67"/>
    </inkml:context>
    <inkml:brush xml:id="br0">
      <inkml:brushProperty name="width" value="0.2" units="cm"/>
      <inkml:brushProperty name="height" value="0.2" units="cm"/>
    </inkml:brush>
  </inkml:definitions>
  <inkml:trace contextRef="#ctx0" brushRef="#br0">8500 8522 16383 0 0,'0'0'0'0'0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68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12896 4501 16383 0 0,'0'0'0'0'0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69"/>
    </inkml:context>
    <inkml:brush xml:id="br0">
      <inkml:brushProperty name="width" value="0.2" units="cm"/>
      <inkml:brushProperty name="height" value="0.2" units="cm"/>
    </inkml:brush>
  </inkml:definitions>
  <inkml:trace contextRef="#ctx0" brushRef="#br0">7752 5331 16383 0 0,'0'0'0'0'0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0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18313 7087 16383 0 0,'0'0'0'0'0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1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58473 19341 16383 0 0,'9'0'0'0'0,"3"0"0"0"0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2"/>
    </inkml:context>
    <inkml:brush xml:id="br0">
      <inkml:brushProperty name="width" value="0.2" units="cm"/>
      <inkml:brushProperty name="height" value="0.2" units="cm"/>
    </inkml:brush>
  </inkml:definitions>
  <inkml:trace contextRef="#ctx0" brushRef="#br0">68474 11298 16383 0 0,'0'0'0'0'0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03T07:05:46.573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5579 25960 16383 0 0,'0'0'0'0'0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3"/>
  <sheetViews>
    <sheetView tabSelected="1" view="pageBreakPreview" zoomScaleNormal="100" zoomScaleSheetLayoutView="100" workbookViewId="0">
      <selection activeCell="G14" sqref="G14"/>
    </sheetView>
  </sheetViews>
  <sheetFormatPr defaultRowHeight="14.25"/>
  <cols>
    <col min="1" max="2" width="10.625" style="1" customWidth="1"/>
    <col min="3" max="3" width="25.625" style="1" customWidth="1"/>
    <col min="4" max="7" width="15.625" style="1" customWidth="1"/>
    <col min="8" max="248" width="9" style="1"/>
    <col min="249" max="249" width="18.5" style="1" customWidth="1"/>
    <col min="250" max="253" width="13.625" style="1" customWidth="1"/>
    <col min="254" max="254" width="9" style="1"/>
    <col min="255" max="259" width="0" style="1" hidden="1" customWidth="1"/>
    <col min="260" max="504" width="9" style="1"/>
    <col min="505" max="505" width="18.5" style="1" customWidth="1"/>
    <col min="506" max="509" width="13.625" style="1" customWidth="1"/>
    <col min="510" max="510" width="9" style="1"/>
    <col min="511" max="515" width="0" style="1" hidden="1" customWidth="1"/>
    <col min="516" max="760" width="9" style="1"/>
    <col min="761" max="761" width="18.5" style="1" customWidth="1"/>
    <col min="762" max="765" width="13.625" style="1" customWidth="1"/>
    <col min="766" max="766" width="9" style="1"/>
    <col min="767" max="771" width="0" style="1" hidden="1" customWidth="1"/>
    <col min="772" max="1016" width="9" style="1"/>
    <col min="1017" max="1017" width="18.5" style="1" customWidth="1"/>
    <col min="1018" max="1021" width="13.625" style="1" customWidth="1"/>
    <col min="1022" max="1022" width="9" style="1"/>
    <col min="1023" max="1027" width="0" style="1" hidden="1" customWidth="1"/>
    <col min="1028" max="1272" width="9" style="1"/>
    <col min="1273" max="1273" width="18.5" style="1" customWidth="1"/>
    <col min="1274" max="1277" width="13.625" style="1" customWidth="1"/>
    <col min="1278" max="1278" width="9" style="1"/>
    <col min="1279" max="1283" width="0" style="1" hidden="1" customWidth="1"/>
    <col min="1284" max="1528" width="9" style="1"/>
    <col min="1529" max="1529" width="18.5" style="1" customWidth="1"/>
    <col min="1530" max="1533" width="13.625" style="1" customWidth="1"/>
    <col min="1534" max="1534" width="9" style="1"/>
    <col min="1535" max="1539" width="0" style="1" hidden="1" customWidth="1"/>
    <col min="1540" max="1784" width="9" style="1"/>
    <col min="1785" max="1785" width="18.5" style="1" customWidth="1"/>
    <col min="1786" max="1789" width="13.625" style="1" customWidth="1"/>
    <col min="1790" max="1790" width="9" style="1"/>
    <col min="1791" max="1795" width="0" style="1" hidden="1" customWidth="1"/>
    <col min="1796" max="2040" width="9" style="1"/>
    <col min="2041" max="2041" width="18.5" style="1" customWidth="1"/>
    <col min="2042" max="2045" width="13.625" style="1" customWidth="1"/>
    <col min="2046" max="2046" width="9" style="1"/>
    <col min="2047" max="2051" width="0" style="1" hidden="1" customWidth="1"/>
    <col min="2052" max="2296" width="9" style="1"/>
    <col min="2297" max="2297" width="18.5" style="1" customWidth="1"/>
    <col min="2298" max="2301" width="13.625" style="1" customWidth="1"/>
    <col min="2302" max="2302" width="9" style="1"/>
    <col min="2303" max="2307" width="0" style="1" hidden="1" customWidth="1"/>
    <col min="2308" max="2552" width="9" style="1"/>
    <col min="2553" max="2553" width="18.5" style="1" customWidth="1"/>
    <col min="2554" max="2557" width="13.625" style="1" customWidth="1"/>
    <col min="2558" max="2558" width="9" style="1"/>
    <col min="2559" max="2563" width="0" style="1" hidden="1" customWidth="1"/>
    <col min="2564" max="2808" width="9" style="1"/>
    <col min="2809" max="2809" width="18.5" style="1" customWidth="1"/>
    <col min="2810" max="2813" width="13.625" style="1" customWidth="1"/>
    <col min="2814" max="2814" width="9" style="1"/>
    <col min="2815" max="2819" width="0" style="1" hidden="1" customWidth="1"/>
    <col min="2820" max="3064" width="9" style="1"/>
    <col min="3065" max="3065" width="18.5" style="1" customWidth="1"/>
    <col min="3066" max="3069" width="13.625" style="1" customWidth="1"/>
    <col min="3070" max="3070" width="9" style="1"/>
    <col min="3071" max="3075" width="0" style="1" hidden="1" customWidth="1"/>
    <col min="3076" max="3320" width="9" style="1"/>
    <col min="3321" max="3321" width="18.5" style="1" customWidth="1"/>
    <col min="3322" max="3325" width="13.625" style="1" customWidth="1"/>
    <col min="3326" max="3326" width="9" style="1"/>
    <col min="3327" max="3331" width="0" style="1" hidden="1" customWidth="1"/>
    <col min="3332" max="3576" width="9" style="1"/>
    <col min="3577" max="3577" width="18.5" style="1" customWidth="1"/>
    <col min="3578" max="3581" width="13.625" style="1" customWidth="1"/>
    <col min="3582" max="3582" width="9" style="1"/>
    <col min="3583" max="3587" width="0" style="1" hidden="1" customWidth="1"/>
    <col min="3588" max="3832" width="9" style="1"/>
    <col min="3833" max="3833" width="18.5" style="1" customWidth="1"/>
    <col min="3834" max="3837" width="13.625" style="1" customWidth="1"/>
    <col min="3838" max="3838" width="9" style="1"/>
    <col min="3839" max="3843" width="0" style="1" hidden="1" customWidth="1"/>
    <col min="3844" max="4088" width="9" style="1"/>
    <col min="4089" max="4089" width="18.5" style="1" customWidth="1"/>
    <col min="4090" max="4093" width="13.625" style="1" customWidth="1"/>
    <col min="4094" max="4094" width="9" style="1"/>
    <col min="4095" max="4099" width="0" style="1" hidden="1" customWidth="1"/>
    <col min="4100" max="4344" width="9" style="1"/>
    <col min="4345" max="4345" width="18.5" style="1" customWidth="1"/>
    <col min="4346" max="4349" width="13.625" style="1" customWidth="1"/>
    <col min="4350" max="4350" width="9" style="1"/>
    <col min="4351" max="4355" width="0" style="1" hidden="1" customWidth="1"/>
    <col min="4356" max="4600" width="9" style="1"/>
    <col min="4601" max="4601" width="18.5" style="1" customWidth="1"/>
    <col min="4602" max="4605" width="13.625" style="1" customWidth="1"/>
    <col min="4606" max="4606" width="9" style="1"/>
    <col min="4607" max="4611" width="0" style="1" hidden="1" customWidth="1"/>
    <col min="4612" max="4856" width="9" style="1"/>
    <col min="4857" max="4857" width="18.5" style="1" customWidth="1"/>
    <col min="4858" max="4861" width="13.625" style="1" customWidth="1"/>
    <col min="4862" max="4862" width="9" style="1"/>
    <col min="4863" max="4867" width="0" style="1" hidden="1" customWidth="1"/>
    <col min="4868" max="5112" width="9" style="1"/>
    <col min="5113" max="5113" width="18.5" style="1" customWidth="1"/>
    <col min="5114" max="5117" width="13.625" style="1" customWidth="1"/>
    <col min="5118" max="5118" width="9" style="1"/>
    <col min="5119" max="5123" width="0" style="1" hidden="1" customWidth="1"/>
    <col min="5124" max="5368" width="9" style="1"/>
    <col min="5369" max="5369" width="18.5" style="1" customWidth="1"/>
    <col min="5370" max="5373" width="13.625" style="1" customWidth="1"/>
    <col min="5374" max="5374" width="9" style="1"/>
    <col min="5375" max="5379" width="0" style="1" hidden="1" customWidth="1"/>
    <col min="5380" max="5624" width="9" style="1"/>
    <col min="5625" max="5625" width="18.5" style="1" customWidth="1"/>
    <col min="5626" max="5629" width="13.625" style="1" customWidth="1"/>
    <col min="5630" max="5630" width="9" style="1"/>
    <col min="5631" max="5635" width="0" style="1" hidden="1" customWidth="1"/>
    <col min="5636" max="5880" width="9" style="1"/>
    <col min="5881" max="5881" width="18.5" style="1" customWidth="1"/>
    <col min="5882" max="5885" width="13.625" style="1" customWidth="1"/>
    <col min="5886" max="5886" width="9" style="1"/>
    <col min="5887" max="5891" width="0" style="1" hidden="1" customWidth="1"/>
    <col min="5892" max="6136" width="9" style="1"/>
    <col min="6137" max="6137" width="18.5" style="1" customWidth="1"/>
    <col min="6138" max="6141" width="13.625" style="1" customWidth="1"/>
    <col min="6142" max="6142" width="9" style="1"/>
    <col min="6143" max="6147" width="0" style="1" hidden="1" customWidth="1"/>
    <col min="6148" max="6392" width="9" style="1"/>
    <col min="6393" max="6393" width="18.5" style="1" customWidth="1"/>
    <col min="6394" max="6397" width="13.625" style="1" customWidth="1"/>
    <col min="6398" max="6398" width="9" style="1"/>
    <col min="6399" max="6403" width="0" style="1" hidden="1" customWidth="1"/>
    <col min="6404" max="6648" width="9" style="1"/>
    <col min="6649" max="6649" width="18.5" style="1" customWidth="1"/>
    <col min="6650" max="6653" width="13.625" style="1" customWidth="1"/>
    <col min="6654" max="6654" width="9" style="1"/>
    <col min="6655" max="6659" width="0" style="1" hidden="1" customWidth="1"/>
    <col min="6660" max="6904" width="9" style="1"/>
    <col min="6905" max="6905" width="18.5" style="1" customWidth="1"/>
    <col min="6906" max="6909" width="13.625" style="1" customWidth="1"/>
    <col min="6910" max="6910" width="9" style="1"/>
    <col min="6911" max="6915" width="0" style="1" hidden="1" customWidth="1"/>
    <col min="6916" max="7160" width="9" style="1"/>
    <col min="7161" max="7161" width="18.5" style="1" customWidth="1"/>
    <col min="7162" max="7165" width="13.625" style="1" customWidth="1"/>
    <col min="7166" max="7166" width="9" style="1"/>
    <col min="7167" max="7171" width="0" style="1" hidden="1" customWidth="1"/>
    <col min="7172" max="7416" width="9" style="1"/>
    <col min="7417" max="7417" width="18.5" style="1" customWidth="1"/>
    <col min="7418" max="7421" width="13.625" style="1" customWidth="1"/>
    <col min="7422" max="7422" width="9" style="1"/>
    <col min="7423" max="7427" width="0" style="1" hidden="1" customWidth="1"/>
    <col min="7428" max="7672" width="9" style="1"/>
    <col min="7673" max="7673" width="18.5" style="1" customWidth="1"/>
    <col min="7674" max="7677" width="13.625" style="1" customWidth="1"/>
    <col min="7678" max="7678" width="9" style="1"/>
    <col min="7679" max="7683" width="0" style="1" hidden="1" customWidth="1"/>
    <col min="7684" max="7928" width="9" style="1"/>
    <col min="7929" max="7929" width="18.5" style="1" customWidth="1"/>
    <col min="7930" max="7933" width="13.625" style="1" customWidth="1"/>
    <col min="7934" max="7934" width="9" style="1"/>
    <col min="7935" max="7939" width="0" style="1" hidden="1" customWidth="1"/>
    <col min="7940" max="8184" width="9" style="1"/>
    <col min="8185" max="8185" width="18.5" style="1" customWidth="1"/>
    <col min="8186" max="8189" width="13.625" style="1" customWidth="1"/>
    <col min="8190" max="8190" width="9" style="1"/>
    <col min="8191" max="8195" width="0" style="1" hidden="1" customWidth="1"/>
    <col min="8196" max="8440" width="9" style="1"/>
    <col min="8441" max="8441" width="18.5" style="1" customWidth="1"/>
    <col min="8442" max="8445" width="13.625" style="1" customWidth="1"/>
    <col min="8446" max="8446" width="9" style="1"/>
    <col min="8447" max="8451" width="0" style="1" hidden="1" customWidth="1"/>
    <col min="8452" max="8696" width="9" style="1"/>
    <col min="8697" max="8697" width="18.5" style="1" customWidth="1"/>
    <col min="8698" max="8701" width="13.625" style="1" customWidth="1"/>
    <col min="8702" max="8702" width="9" style="1"/>
    <col min="8703" max="8707" width="0" style="1" hidden="1" customWidth="1"/>
    <col min="8708" max="8952" width="9" style="1"/>
    <col min="8953" max="8953" width="18.5" style="1" customWidth="1"/>
    <col min="8954" max="8957" width="13.625" style="1" customWidth="1"/>
    <col min="8958" max="8958" width="9" style="1"/>
    <col min="8959" max="8963" width="0" style="1" hidden="1" customWidth="1"/>
    <col min="8964" max="9208" width="9" style="1"/>
    <col min="9209" max="9209" width="18.5" style="1" customWidth="1"/>
    <col min="9210" max="9213" width="13.625" style="1" customWidth="1"/>
    <col min="9214" max="9214" width="9" style="1"/>
    <col min="9215" max="9219" width="0" style="1" hidden="1" customWidth="1"/>
    <col min="9220" max="9464" width="9" style="1"/>
    <col min="9465" max="9465" width="18.5" style="1" customWidth="1"/>
    <col min="9466" max="9469" width="13.625" style="1" customWidth="1"/>
    <col min="9470" max="9470" width="9" style="1"/>
    <col min="9471" max="9475" width="0" style="1" hidden="1" customWidth="1"/>
    <col min="9476" max="9720" width="9" style="1"/>
    <col min="9721" max="9721" width="18.5" style="1" customWidth="1"/>
    <col min="9722" max="9725" width="13.625" style="1" customWidth="1"/>
    <col min="9726" max="9726" width="9" style="1"/>
    <col min="9727" max="9731" width="0" style="1" hidden="1" customWidth="1"/>
    <col min="9732" max="9976" width="9" style="1"/>
    <col min="9977" max="9977" width="18.5" style="1" customWidth="1"/>
    <col min="9978" max="9981" width="13.625" style="1" customWidth="1"/>
    <col min="9982" max="9982" width="9" style="1"/>
    <col min="9983" max="9987" width="0" style="1" hidden="1" customWidth="1"/>
    <col min="9988" max="10232" width="9" style="1"/>
    <col min="10233" max="10233" width="18.5" style="1" customWidth="1"/>
    <col min="10234" max="10237" width="13.625" style="1" customWidth="1"/>
    <col min="10238" max="10238" width="9" style="1"/>
    <col min="10239" max="10243" width="0" style="1" hidden="1" customWidth="1"/>
    <col min="10244" max="10488" width="9" style="1"/>
    <col min="10489" max="10489" width="18.5" style="1" customWidth="1"/>
    <col min="10490" max="10493" width="13.625" style="1" customWidth="1"/>
    <col min="10494" max="10494" width="9" style="1"/>
    <col min="10495" max="10499" width="0" style="1" hidden="1" customWidth="1"/>
    <col min="10500" max="10744" width="9" style="1"/>
    <col min="10745" max="10745" width="18.5" style="1" customWidth="1"/>
    <col min="10746" max="10749" width="13.625" style="1" customWidth="1"/>
    <col min="10750" max="10750" width="9" style="1"/>
    <col min="10751" max="10755" width="0" style="1" hidden="1" customWidth="1"/>
    <col min="10756" max="11000" width="9" style="1"/>
    <col min="11001" max="11001" width="18.5" style="1" customWidth="1"/>
    <col min="11002" max="11005" width="13.625" style="1" customWidth="1"/>
    <col min="11006" max="11006" width="9" style="1"/>
    <col min="11007" max="11011" width="0" style="1" hidden="1" customWidth="1"/>
    <col min="11012" max="11256" width="9" style="1"/>
    <col min="11257" max="11257" width="18.5" style="1" customWidth="1"/>
    <col min="11258" max="11261" width="13.625" style="1" customWidth="1"/>
    <col min="11262" max="11262" width="9" style="1"/>
    <col min="11263" max="11267" width="0" style="1" hidden="1" customWidth="1"/>
    <col min="11268" max="11512" width="9" style="1"/>
    <col min="11513" max="11513" width="18.5" style="1" customWidth="1"/>
    <col min="11514" max="11517" width="13.625" style="1" customWidth="1"/>
    <col min="11518" max="11518" width="9" style="1"/>
    <col min="11519" max="11523" width="0" style="1" hidden="1" customWidth="1"/>
    <col min="11524" max="11768" width="9" style="1"/>
    <col min="11769" max="11769" width="18.5" style="1" customWidth="1"/>
    <col min="11770" max="11773" width="13.625" style="1" customWidth="1"/>
    <col min="11774" max="11774" width="9" style="1"/>
    <col min="11775" max="11779" width="0" style="1" hidden="1" customWidth="1"/>
    <col min="11780" max="12024" width="9" style="1"/>
    <col min="12025" max="12025" width="18.5" style="1" customWidth="1"/>
    <col min="12026" max="12029" width="13.625" style="1" customWidth="1"/>
    <col min="12030" max="12030" width="9" style="1"/>
    <col min="12031" max="12035" width="0" style="1" hidden="1" customWidth="1"/>
    <col min="12036" max="12280" width="9" style="1"/>
    <col min="12281" max="12281" width="18.5" style="1" customWidth="1"/>
    <col min="12282" max="12285" width="13.625" style="1" customWidth="1"/>
    <col min="12286" max="12286" width="9" style="1"/>
    <col min="12287" max="12291" width="0" style="1" hidden="1" customWidth="1"/>
    <col min="12292" max="12536" width="9" style="1"/>
    <col min="12537" max="12537" width="18.5" style="1" customWidth="1"/>
    <col min="12538" max="12541" width="13.625" style="1" customWidth="1"/>
    <col min="12542" max="12542" width="9" style="1"/>
    <col min="12543" max="12547" width="0" style="1" hidden="1" customWidth="1"/>
    <col min="12548" max="12792" width="9" style="1"/>
    <col min="12793" max="12793" width="18.5" style="1" customWidth="1"/>
    <col min="12794" max="12797" width="13.625" style="1" customWidth="1"/>
    <col min="12798" max="12798" width="9" style="1"/>
    <col min="12799" max="12803" width="0" style="1" hidden="1" customWidth="1"/>
    <col min="12804" max="13048" width="9" style="1"/>
    <col min="13049" max="13049" width="18.5" style="1" customWidth="1"/>
    <col min="13050" max="13053" width="13.625" style="1" customWidth="1"/>
    <col min="13054" max="13054" width="9" style="1"/>
    <col min="13055" max="13059" width="0" style="1" hidden="1" customWidth="1"/>
    <col min="13060" max="13304" width="9" style="1"/>
    <col min="13305" max="13305" width="18.5" style="1" customWidth="1"/>
    <col min="13306" max="13309" width="13.625" style="1" customWidth="1"/>
    <col min="13310" max="13310" width="9" style="1"/>
    <col min="13311" max="13315" width="0" style="1" hidden="1" customWidth="1"/>
    <col min="13316" max="13560" width="9" style="1"/>
    <col min="13561" max="13561" width="18.5" style="1" customWidth="1"/>
    <col min="13562" max="13565" width="13.625" style="1" customWidth="1"/>
    <col min="13566" max="13566" width="9" style="1"/>
    <col min="13567" max="13571" width="0" style="1" hidden="1" customWidth="1"/>
    <col min="13572" max="13816" width="9" style="1"/>
    <col min="13817" max="13817" width="18.5" style="1" customWidth="1"/>
    <col min="13818" max="13821" width="13.625" style="1" customWidth="1"/>
    <col min="13822" max="13822" width="9" style="1"/>
    <col min="13823" max="13827" width="0" style="1" hidden="1" customWidth="1"/>
    <col min="13828" max="14072" width="9" style="1"/>
    <col min="14073" max="14073" width="18.5" style="1" customWidth="1"/>
    <col min="14074" max="14077" width="13.625" style="1" customWidth="1"/>
    <col min="14078" max="14078" width="9" style="1"/>
    <col min="14079" max="14083" width="0" style="1" hidden="1" customWidth="1"/>
    <col min="14084" max="14328" width="9" style="1"/>
    <col min="14329" max="14329" width="18.5" style="1" customWidth="1"/>
    <col min="14330" max="14333" width="13.625" style="1" customWidth="1"/>
    <col min="14334" max="14334" width="9" style="1"/>
    <col min="14335" max="14339" width="0" style="1" hidden="1" customWidth="1"/>
    <col min="14340" max="14584" width="9" style="1"/>
    <col min="14585" max="14585" width="18.5" style="1" customWidth="1"/>
    <col min="14586" max="14589" width="13.625" style="1" customWidth="1"/>
    <col min="14590" max="14590" width="9" style="1"/>
    <col min="14591" max="14595" width="0" style="1" hidden="1" customWidth="1"/>
    <col min="14596" max="14840" width="9" style="1"/>
    <col min="14841" max="14841" width="18.5" style="1" customWidth="1"/>
    <col min="14842" max="14845" width="13.625" style="1" customWidth="1"/>
    <col min="14846" max="14846" width="9" style="1"/>
    <col min="14847" max="14851" width="0" style="1" hidden="1" customWidth="1"/>
    <col min="14852" max="15096" width="9" style="1"/>
    <col min="15097" max="15097" width="18.5" style="1" customWidth="1"/>
    <col min="15098" max="15101" width="13.625" style="1" customWidth="1"/>
    <col min="15102" max="15102" width="9" style="1"/>
    <col min="15103" max="15107" width="0" style="1" hidden="1" customWidth="1"/>
    <col min="15108" max="15352" width="9" style="1"/>
    <col min="15353" max="15353" width="18.5" style="1" customWidth="1"/>
    <col min="15354" max="15357" width="13.625" style="1" customWidth="1"/>
    <col min="15358" max="15358" width="9" style="1"/>
    <col min="15359" max="15363" width="0" style="1" hidden="1" customWidth="1"/>
    <col min="15364" max="15608" width="9" style="1"/>
    <col min="15609" max="15609" width="18.5" style="1" customWidth="1"/>
    <col min="15610" max="15613" width="13.625" style="1" customWidth="1"/>
    <col min="15614" max="15614" width="9" style="1"/>
    <col min="15615" max="15619" width="0" style="1" hidden="1" customWidth="1"/>
    <col min="15620" max="15864" width="9" style="1"/>
    <col min="15865" max="15865" width="18.5" style="1" customWidth="1"/>
    <col min="15866" max="15869" width="13.625" style="1" customWidth="1"/>
    <col min="15870" max="15870" width="9" style="1"/>
    <col min="15871" max="15875" width="0" style="1" hidden="1" customWidth="1"/>
    <col min="15876" max="16120" width="9" style="1"/>
    <col min="16121" max="16121" width="18.5" style="1" customWidth="1"/>
    <col min="16122" max="16125" width="13.625" style="1" customWidth="1"/>
    <col min="16126" max="16126" width="9" style="1"/>
    <col min="16127" max="16131" width="0" style="1" hidden="1" customWidth="1"/>
    <col min="16132" max="16384" width="9" style="1"/>
  </cols>
  <sheetData>
    <row r="1" spans="1:7" ht="15" customHeight="1">
      <c r="A1" s="1" t="s">
        <v>0</v>
      </c>
    </row>
    <row r="2" spans="1:7" ht="15" customHeight="1">
      <c r="A2" s="82" t="s">
        <v>1</v>
      </c>
      <c r="B2" s="82"/>
      <c r="C2" s="82"/>
      <c r="D2" s="82"/>
      <c r="E2" s="82"/>
      <c r="F2" s="82"/>
      <c r="G2" s="82"/>
    </row>
    <row r="3" spans="1:7" ht="15" customHeight="1" thickBot="1">
      <c r="G3" s="3" t="s">
        <v>2</v>
      </c>
    </row>
    <row r="4" spans="1:7" ht="20.100000000000001" customHeight="1">
      <c r="A4" s="83" t="s">
        <v>3</v>
      </c>
      <c r="B4" s="84"/>
      <c r="C4" s="85"/>
      <c r="D4" s="5" t="s">
        <v>4</v>
      </c>
      <c r="E4" s="5" t="s">
        <v>5</v>
      </c>
      <c r="F4" s="5" t="s">
        <v>6</v>
      </c>
      <c r="G4" s="6" t="s">
        <v>7</v>
      </c>
    </row>
    <row r="5" spans="1:7" ht="20.100000000000001" customHeight="1">
      <c r="A5" s="7" t="s">
        <v>8</v>
      </c>
      <c r="B5" s="8" t="s">
        <v>9</v>
      </c>
      <c r="C5" s="13" t="s">
        <v>10</v>
      </c>
      <c r="D5" s="18">
        <f t="shared" ref="D5:D13" si="0">SUM(E5:G5)</f>
        <v>1071182</v>
      </c>
      <c r="E5" s="18">
        <f>+'구성현황표(건축)'!E18</f>
        <v>900114</v>
      </c>
      <c r="F5" s="18">
        <f>+'구성현황표(건축)'!F18</f>
        <v>171068</v>
      </c>
      <c r="G5" s="17">
        <f>+'구성현황표(건축)'!G18</f>
        <v>0</v>
      </c>
    </row>
    <row r="6" spans="1:7" ht="20.100000000000001" customHeight="1">
      <c r="A6" s="10"/>
      <c r="B6" s="11"/>
      <c r="C6" s="13" t="s">
        <v>11</v>
      </c>
      <c r="D6" s="18">
        <f t="shared" si="0"/>
        <v>7444642</v>
      </c>
      <c r="E6" s="18">
        <f>+'구성현황표(건축)'!E46</f>
        <v>6255734</v>
      </c>
      <c r="F6" s="18">
        <f>+'구성현황표(건축)'!F46</f>
        <v>1188908</v>
      </c>
      <c r="G6" s="17">
        <f>+'구성현황표(건축)'!G46</f>
        <v>0</v>
      </c>
    </row>
    <row r="7" spans="1:7" ht="20.100000000000001" customHeight="1">
      <c r="A7" s="10"/>
      <c r="B7" s="11"/>
      <c r="C7" s="13" t="s">
        <v>12</v>
      </c>
      <c r="D7" s="18">
        <f t="shared" si="0"/>
        <v>677002</v>
      </c>
      <c r="E7" s="18">
        <f>+'구성현황표(건축)'!E56</f>
        <v>568886</v>
      </c>
      <c r="F7" s="18">
        <f>+'구성현황표(건축)'!F56</f>
        <v>108116</v>
      </c>
      <c r="G7" s="17">
        <f>+'구성현황표(건축)'!G56</f>
        <v>0</v>
      </c>
    </row>
    <row r="8" spans="1:7" ht="20.100000000000001" customHeight="1">
      <c r="A8" s="10"/>
      <c r="B8" s="11"/>
      <c r="C8" s="13" t="s">
        <v>13</v>
      </c>
      <c r="D8" s="18">
        <f t="shared" si="0"/>
        <v>679783</v>
      </c>
      <c r="E8" s="18">
        <f>+'구성현황표(건축)'!E57</f>
        <v>0</v>
      </c>
      <c r="F8" s="18">
        <f>+'구성현황표(건축)'!F57</f>
        <v>108561</v>
      </c>
      <c r="G8" s="17">
        <f>+'구성현황표(건축)'!G57</f>
        <v>571222</v>
      </c>
    </row>
    <row r="9" spans="1:7" ht="20.100000000000001" customHeight="1">
      <c r="A9" s="10"/>
      <c r="B9" s="11"/>
      <c r="C9" s="13" t="s">
        <v>14</v>
      </c>
      <c r="D9" s="18">
        <f t="shared" si="0"/>
        <v>211710</v>
      </c>
      <c r="E9" s="18">
        <f>+'구성현황표(건축)'!E58</f>
        <v>0</v>
      </c>
      <c r="F9" s="18">
        <f>+'구성현황표(건축)'!F58</f>
        <v>33810</v>
      </c>
      <c r="G9" s="17">
        <f>+'구성현황표(건축)'!G58</f>
        <v>177900</v>
      </c>
    </row>
    <row r="10" spans="1:7" ht="20.100000000000001" customHeight="1">
      <c r="A10" s="10"/>
      <c r="B10" s="11"/>
      <c r="C10" s="13" t="s">
        <v>15</v>
      </c>
      <c r="D10" s="18">
        <f t="shared" si="0"/>
        <v>611671</v>
      </c>
      <c r="E10" s="18">
        <f>+'구성현황표(건축)'!E59</f>
        <v>0</v>
      </c>
      <c r="F10" s="18">
        <f>+'구성현황표(건축)'!F59</f>
        <v>97684</v>
      </c>
      <c r="G10" s="17">
        <f>+'구성현황표(건축)'!G59</f>
        <v>513987</v>
      </c>
    </row>
    <row r="11" spans="1:7" ht="20.100000000000001" customHeight="1">
      <c r="A11" s="10"/>
      <c r="B11" s="86" t="s">
        <v>16</v>
      </c>
      <c r="C11" s="81"/>
      <c r="D11" s="45">
        <f>SUM(D5:D10)</f>
        <v>10695990</v>
      </c>
      <c r="E11" s="45">
        <f>SUM(E5:E10)</f>
        <v>7724734</v>
      </c>
      <c r="F11" s="45">
        <f>SUM(F5:F10)</f>
        <v>1708147</v>
      </c>
      <c r="G11" s="46">
        <f>SUM(G5:G10)</f>
        <v>1263109</v>
      </c>
    </row>
    <row r="12" spans="1:7" ht="20.100000000000001" customHeight="1">
      <c r="A12" s="10"/>
      <c r="B12" s="87" t="s">
        <v>17</v>
      </c>
      <c r="C12" s="88"/>
      <c r="D12" s="18">
        <f t="shared" si="0"/>
        <v>595254</v>
      </c>
      <c r="E12" s="18">
        <f>'구성현황표(건축)'!E61</f>
        <v>184528</v>
      </c>
      <c r="F12" s="18">
        <f>'구성현황표(건축)'!F61</f>
        <v>190481</v>
      </c>
      <c r="G12" s="17">
        <f>'구성현황표(건축)'!G61</f>
        <v>220245</v>
      </c>
    </row>
    <row r="13" spans="1:7" ht="20.100000000000001" customHeight="1">
      <c r="A13" s="10"/>
      <c r="B13" s="87" t="s">
        <v>18</v>
      </c>
      <c r="C13" s="88"/>
      <c r="D13" s="18">
        <f t="shared" si="0"/>
        <v>789463</v>
      </c>
      <c r="E13" s="18">
        <f>'구성현황표(건축)'!E62</f>
        <v>244733</v>
      </c>
      <c r="F13" s="18">
        <f>'구성현황표(건축)'!F62</f>
        <v>252628</v>
      </c>
      <c r="G13" s="17">
        <f>'구성현황표(건축)'!G62</f>
        <v>292102</v>
      </c>
    </row>
    <row r="14" spans="1:7" ht="20.100000000000001" customHeight="1">
      <c r="A14" s="79" t="s">
        <v>19</v>
      </c>
      <c r="B14" s="80"/>
      <c r="C14" s="81"/>
      <c r="D14" s="45">
        <f>D11+D12+D13</f>
        <v>12080707</v>
      </c>
      <c r="E14" s="45">
        <f>E11+E12+E13</f>
        <v>8153995</v>
      </c>
      <c r="F14" s="45">
        <f>F11+F12+F13</f>
        <v>2151256</v>
      </c>
      <c r="G14" s="46">
        <f>G11+G12+G13</f>
        <v>1775456</v>
      </c>
    </row>
    <row r="15" spans="1:7" ht="20.100000000000001" customHeight="1">
      <c r="A15" s="7" t="s">
        <v>20</v>
      </c>
      <c r="B15" s="87" t="s">
        <v>21</v>
      </c>
      <c r="C15" s="88"/>
      <c r="D15" s="18">
        <v>300000</v>
      </c>
      <c r="E15" s="18">
        <v>0</v>
      </c>
      <c r="F15" s="18">
        <f>D15</f>
        <v>300000</v>
      </c>
      <c r="G15" s="17">
        <v>0</v>
      </c>
    </row>
    <row r="16" spans="1:7" ht="20.100000000000001" customHeight="1">
      <c r="A16" s="10"/>
      <c r="B16" s="87" t="s">
        <v>22</v>
      </c>
      <c r="C16" s="88"/>
      <c r="D16" s="18">
        <v>200000</v>
      </c>
      <c r="E16" s="18">
        <v>0</v>
      </c>
      <c r="F16" s="18">
        <f t="shared" ref="F16:F20" si="1">D16</f>
        <v>200000</v>
      </c>
      <c r="G16" s="17">
        <v>0</v>
      </c>
    </row>
    <row r="17" spans="1:7" ht="20.100000000000001" customHeight="1">
      <c r="A17" s="10"/>
      <c r="B17" s="87" t="s">
        <v>23</v>
      </c>
      <c r="C17" s="88"/>
      <c r="D17" s="18">
        <v>240000</v>
      </c>
      <c r="E17" s="18">
        <v>0</v>
      </c>
      <c r="F17" s="18">
        <f t="shared" si="1"/>
        <v>240000</v>
      </c>
      <c r="G17" s="17">
        <v>0</v>
      </c>
    </row>
    <row r="18" spans="1:7" ht="20.100000000000001" customHeight="1">
      <c r="A18" s="10"/>
      <c r="B18" s="87" t="s">
        <v>24</v>
      </c>
      <c r="C18" s="88"/>
      <c r="D18" s="18">
        <v>160000</v>
      </c>
      <c r="E18" s="18">
        <v>0</v>
      </c>
      <c r="F18" s="18">
        <f t="shared" si="1"/>
        <v>160000</v>
      </c>
      <c r="G18" s="17">
        <v>0</v>
      </c>
    </row>
    <row r="19" spans="1:7" ht="20.100000000000001" customHeight="1">
      <c r="A19" s="10"/>
      <c r="B19" s="87" t="s">
        <v>25</v>
      </c>
      <c r="C19" s="88"/>
      <c r="D19" s="18">
        <v>0</v>
      </c>
      <c r="E19" s="18">
        <v>0</v>
      </c>
      <c r="F19" s="18">
        <f t="shared" si="1"/>
        <v>0</v>
      </c>
      <c r="G19" s="17">
        <v>0</v>
      </c>
    </row>
    <row r="20" spans="1:7" ht="20.100000000000001" customHeight="1">
      <c r="A20" s="10"/>
      <c r="B20" s="87" t="s">
        <v>26</v>
      </c>
      <c r="C20" s="88"/>
      <c r="D20" s="18">
        <v>4291480</v>
      </c>
      <c r="E20" s="18">
        <v>0</v>
      </c>
      <c r="F20" s="18">
        <f t="shared" si="1"/>
        <v>4291480</v>
      </c>
      <c r="G20" s="17">
        <v>0</v>
      </c>
    </row>
    <row r="21" spans="1:7" ht="20.100000000000001" customHeight="1">
      <c r="A21" s="79" t="s">
        <v>19</v>
      </c>
      <c r="B21" s="80"/>
      <c r="C21" s="81"/>
      <c r="D21" s="18">
        <v>5191480</v>
      </c>
      <c r="E21" s="18">
        <f>SUM(E15:E20)</f>
        <v>0</v>
      </c>
      <c r="F21" s="18">
        <f>SUM(F15:F20)</f>
        <v>5191480</v>
      </c>
      <c r="G21" s="18">
        <f>SUM(G15:G20)</f>
        <v>0</v>
      </c>
    </row>
    <row r="22" spans="1:7" ht="20.100000000000001" customHeight="1">
      <c r="A22" s="89" t="s">
        <v>27</v>
      </c>
      <c r="B22" s="90"/>
      <c r="C22" s="88"/>
      <c r="D22" s="18">
        <v>0</v>
      </c>
      <c r="E22" s="18">
        <v>0</v>
      </c>
      <c r="F22" s="18">
        <f>D22</f>
        <v>0</v>
      </c>
      <c r="G22" s="17">
        <v>0</v>
      </c>
    </row>
    <row r="23" spans="1:7" ht="20.100000000000001" customHeight="1" thickBot="1">
      <c r="A23" s="91" t="s">
        <v>29</v>
      </c>
      <c r="B23" s="92"/>
      <c r="C23" s="93"/>
      <c r="D23" s="47">
        <v>444813</v>
      </c>
      <c r="E23" s="47">
        <v>0</v>
      </c>
      <c r="F23" s="47">
        <f>D23</f>
        <v>444813</v>
      </c>
      <c r="G23" s="48">
        <v>0</v>
      </c>
    </row>
    <row r="24" spans="1:7" ht="20.100000000000001" customHeight="1" thickTop="1" thickBot="1">
      <c r="A24" s="94" t="s">
        <v>30</v>
      </c>
      <c r="B24" s="95"/>
      <c r="C24" s="96"/>
      <c r="D24" s="49">
        <f>D14+D21+D22+D23</f>
        <v>17717000</v>
      </c>
      <c r="E24" s="49">
        <f>E14+E21+E22+E23</f>
        <v>8153995</v>
      </c>
      <c r="F24" s="49">
        <f>F14+F21+F22+F23</f>
        <v>7787549</v>
      </c>
      <c r="G24" s="50">
        <f>G14+G21+G22+G23</f>
        <v>1775456</v>
      </c>
    </row>
    <row r="25" spans="1:7" s="35" customFormat="1" ht="15" customHeight="1">
      <c r="A25" s="36" t="s">
        <v>110</v>
      </c>
      <c r="B25" s="36"/>
      <c r="C25" s="36"/>
      <c r="D25" s="36"/>
      <c r="E25" s="36"/>
      <c r="F25" s="36"/>
      <c r="G25" s="36"/>
    </row>
    <row r="26" spans="1:7" s="35" customFormat="1" ht="15" customHeight="1">
      <c r="A26" s="74" t="s">
        <v>102</v>
      </c>
      <c r="B26" s="75"/>
      <c r="C26" s="75"/>
      <c r="D26" s="75"/>
      <c r="E26" s="75"/>
      <c r="F26" s="75"/>
      <c r="G26" s="75"/>
    </row>
    <row r="27" spans="1:7" s="35" customFormat="1" ht="15" customHeight="1">
      <c r="A27" s="74" t="s">
        <v>103</v>
      </c>
      <c r="B27" s="75"/>
      <c r="C27" s="75"/>
      <c r="D27" s="75"/>
      <c r="E27" s="75"/>
      <c r="F27" s="75"/>
      <c r="G27" s="75"/>
    </row>
    <row r="28" spans="1:7" s="35" customFormat="1" ht="30" customHeight="1">
      <c r="A28" s="77" t="s">
        <v>104</v>
      </c>
      <c r="B28" s="78"/>
      <c r="C28" s="78"/>
      <c r="D28" s="78"/>
      <c r="E28" s="78"/>
      <c r="F28" s="78"/>
      <c r="G28" s="78"/>
    </row>
    <row r="29" spans="1:7" s="35" customFormat="1" ht="15" customHeight="1">
      <c r="B29" s="74" t="s">
        <v>105</v>
      </c>
      <c r="C29" s="75"/>
      <c r="D29" s="75"/>
      <c r="E29" s="75"/>
      <c r="F29" s="75"/>
      <c r="G29" s="75"/>
    </row>
    <row r="30" spans="1:7" s="35" customFormat="1" ht="15" customHeight="1">
      <c r="B30" s="74" t="s">
        <v>106</v>
      </c>
      <c r="C30" s="75"/>
      <c r="D30" s="75"/>
      <c r="E30" s="75"/>
      <c r="F30" s="75"/>
      <c r="G30" s="75"/>
    </row>
    <row r="31" spans="1:7" s="35" customFormat="1" ht="15" customHeight="1">
      <c r="B31" s="74" t="s">
        <v>107</v>
      </c>
      <c r="C31" s="75"/>
      <c r="D31" s="75"/>
      <c r="E31" s="75"/>
      <c r="F31" s="75"/>
      <c r="G31" s="75"/>
    </row>
    <row r="32" spans="1:7" s="35" customFormat="1" ht="30" customHeight="1">
      <c r="B32" s="76" t="s">
        <v>108</v>
      </c>
      <c r="C32" s="75"/>
      <c r="D32" s="75"/>
      <c r="E32" s="75"/>
      <c r="F32" s="75"/>
      <c r="G32" s="75"/>
    </row>
    <row r="33" spans="2:7" s="35" customFormat="1" ht="15" customHeight="1">
      <c r="B33" s="74" t="s">
        <v>111</v>
      </c>
      <c r="C33" s="75"/>
      <c r="D33" s="75"/>
      <c r="E33" s="75"/>
      <c r="F33" s="75"/>
      <c r="G33" s="75"/>
    </row>
  </sheetData>
  <mergeCells count="24">
    <mergeCell ref="A21:C21"/>
    <mergeCell ref="A22:C22"/>
    <mergeCell ref="A23:C23"/>
    <mergeCell ref="A24:C24"/>
    <mergeCell ref="B15:C15"/>
    <mergeCell ref="B16:C16"/>
    <mergeCell ref="B17:C17"/>
    <mergeCell ref="B18:C18"/>
    <mergeCell ref="B19:C19"/>
    <mergeCell ref="B20:C20"/>
    <mergeCell ref="A14:C14"/>
    <mergeCell ref="A2:G2"/>
    <mergeCell ref="A4:C4"/>
    <mergeCell ref="B11:C11"/>
    <mergeCell ref="B12:C12"/>
    <mergeCell ref="B13:C13"/>
    <mergeCell ref="B31:G31"/>
    <mergeCell ref="B32:G32"/>
    <mergeCell ref="B33:G33"/>
    <mergeCell ref="A26:G26"/>
    <mergeCell ref="A27:G27"/>
    <mergeCell ref="A28:G28"/>
    <mergeCell ref="B29:G29"/>
    <mergeCell ref="B30:G30"/>
  </mergeCells>
  <phoneticPr fontId="2" type="noConversion"/>
  <pageMargins left="0.38" right="0.35" top="0.39" bottom="0.3" header="0.32" footer="0.32"/>
  <pageSetup paperSize="9" scale="76" orientation="portrait" horizontalDpi="4294967292" r:id="rId1"/>
  <headerFooter alignWithMargins="0"/>
  <ignoredErrors>
    <ignoredError sqref="F14 F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68"/>
  <sheetViews>
    <sheetView view="pageBreakPreview" topLeftCell="A25" zoomScaleNormal="100" zoomScaleSheetLayoutView="100" workbookViewId="0">
      <selection activeCell="G63" sqref="G63"/>
    </sheetView>
  </sheetViews>
  <sheetFormatPr defaultRowHeight="14.25"/>
  <cols>
    <col min="1" max="2" width="10.625" style="1" customWidth="1"/>
    <col min="3" max="3" width="25.625" style="1" customWidth="1"/>
    <col min="4" max="8" width="15.625" style="1" customWidth="1"/>
    <col min="9" max="9" width="12.625" style="1" customWidth="1"/>
    <col min="10" max="231" width="9" style="1"/>
    <col min="232" max="232" width="11.625" style="1" customWidth="1"/>
    <col min="233" max="233" width="24.25" style="1" customWidth="1"/>
    <col min="234" max="236" width="14.125" style="1" bestFit="1" customWidth="1"/>
    <col min="237" max="237" width="12.125" style="1" customWidth="1"/>
    <col min="238" max="238" width="9" style="1"/>
    <col min="239" max="239" width="13.5" style="1" bestFit="1" customWidth="1"/>
    <col min="240" max="240" width="9.75" style="1" customWidth="1"/>
    <col min="241" max="241" width="11.625" style="1" customWidth="1"/>
    <col min="242" max="242" width="13.5" style="1" customWidth="1"/>
    <col min="243" max="487" width="9" style="1"/>
    <col min="488" max="488" width="11.625" style="1" customWidth="1"/>
    <col min="489" max="489" width="24.25" style="1" customWidth="1"/>
    <col min="490" max="492" width="14.125" style="1" bestFit="1" customWidth="1"/>
    <col min="493" max="493" width="12.125" style="1" customWidth="1"/>
    <col min="494" max="494" width="9" style="1"/>
    <col min="495" max="495" width="13.5" style="1" bestFit="1" customWidth="1"/>
    <col min="496" max="496" width="9.75" style="1" customWidth="1"/>
    <col min="497" max="497" width="11.625" style="1" customWidth="1"/>
    <col min="498" max="498" width="13.5" style="1" customWidth="1"/>
    <col min="499" max="743" width="9" style="1"/>
    <col min="744" max="744" width="11.625" style="1" customWidth="1"/>
    <col min="745" max="745" width="24.25" style="1" customWidth="1"/>
    <col min="746" max="748" width="14.125" style="1" bestFit="1" customWidth="1"/>
    <col min="749" max="749" width="12.125" style="1" customWidth="1"/>
    <col min="750" max="750" width="9" style="1"/>
    <col min="751" max="751" width="13.5" style="1" bestFit="1" customWidth="1"/>
    <col min="752" max="752" width="9.75" style="1" customWidth="1"/>
    <col min="753" max="753" width="11.625" style="1" customWidth="1"/>
    <col min="754" max="754" width="13.5" style="1" customWidth="1"/>
    <col min="755" max="999" width="9" style="1"/>
    <col min="1000" max="1000" width="11.625" style="1" customWidth="1"/>
    <col min="1001" max="1001" width="24.25" style="1" customWidth="1"/>
    <col min="1002" max="1004" width="14.125" style="1" bestFit="1" customWidth="1"/>
    <col min="1005" max="1005" width="12.125" style="1" customWidth="1"/>
    <col min="1006" max="1006" width="9" style="1"/>
    <col min="1007" max="1007" width="13.5" style="1" bestFit="1" customWidth="1"/>
    <col min="1008" max="1008" width="9.75" style="1" customWidth="1"/>
    <col min="1009" max="1009" width="11.625" style="1" customWidth="1"/>
    <col min="1010" max="1010" width="13.5" style="1" customWidth="1"/>
    <col min="1011" max="1255" width="9" style="1"/>
    <col min="1256" max="1256" width="11.625" style="1" customWidth="1"/>
    <col min="1257" max="1257" width="24.25" style="1" customWidth="1"/>
    <col min="1258" max="1260" width="14.125" style="1" bestFit="1" customWidth="1"/>
    <col min="1261" max="1261" width="12.125" style="1" customWidth="1"/>
    <col min="1262" max="1262" width="9" style="1"/>
    <col min="1263" max="1263" width="13.5" style="1" bestFit="1" customWidth="1"/>
    <col min="1264" max="1264" width="9.75" style="1" customWidth="1"/>
    <col min="1265" max="1265" width="11.625" style="1" customWidth="1"/>
    <col min="1266" max="1266" width="13.5" style="1" customWidth="1"/>
    <col min="1267" max="1511" width="9" style="1"/>
    <col min="1512" max="1512" width="11.625" style="1" customWidth="1"/>
    <col min="1513" max="1513" width="24.25" style="1" customWidth="1"/>
    <col min="1514" max="1516" width="14.125" style="1" bestFit="1" customWidth="1"/>
    <col min="1517" max="1517" width="12.125" style="1" customWidth="1"/>
    <col min="1518" max="1518" width="9" style="1"/>
    <col min="1519" max="1519" width="13.5" style="1" bestFit="1" customWidth="1"/>
    <col min="1520" max="1520" width="9.75" style="1" customWidth="1"/>
    <col min="1521" max="1521" width="11.625" style="1" customWidth="1"/>
    <col min="1522" max="1522" width="13.5" style="1" customWidth="1"/>
    <col min="1523" max="1767" width="9" style="1"/>
    <col min="1768" max="1768" width="11.625" style="1" customWidth="1"/>
    <col min="1769" max="1769" width="24.25" style="1" customWidth="1"/>
    <col min="1770" max="1772" width="14.125" style="1" bestFit="1" customWidth="1"/>
    <col min="1773" max="1773" width="12.125" style="1" customWidth="1"/>
    <col min="1774" max="1774" width="9" style="1"/>
    <col min="1775" max="1775" width="13.5" style="1" bestFit="1" customWidth="1"/>
    <col min="1776" max="1776" width="9.75" style="1" customWidth="1"/>
    <col min="1777" max="1777" width="11.625" style="1" customWidth="1"/>
    <col min="1778" max="1778" width="13.5" style="1" customWidth="1"/>
    <col min="1779" max="2023" width="9" style="1"/>
    <col min="2024" max="2024" width="11.625" style="1" customWidth="1"/>
    <col min="2025" max="2025" width="24.25" style="1" customWidth="1"/>
    <col min="2026" max="2028" width="14.125" style="1" bestFit="1" customWidth="1"/>
    <col min="2029" max="2029" width="12.125" style="1" customWidth="1"/>
    <col min="2030" max="2030" width="9" style="1"/>
    <col min="2031" max="2031" width="13.5" style="1" bestFit="1" customWidth="1"/>
    <col min="2032" max="2032" width="9.75" style="1" customWidth="1"/>
    <col min="2033" max="2033" width="11.625" style="1" customWidth="1"/>
    <col min="2034" max="2034" width="13.5" style="1" customWidth="1"/>
    <col min="2035" max="2279" width="9" style="1"/>
    <col min="2280" max="2280" width="11.625" style="1" customWidth="1"/>
    <col min="2281" max="2281" width="24.25" style="1" customWidth="1"/>
    <col min="2282" max="2284" width="14.125" style="1" bestFit="1" customWidth="1"/>
    <col min="2285" max="2285" width="12.125" style="1" customWidth="1"/>
    <col min="2286" max="2286" width="9" style="1"/>
    <col min="2287" max="2287" width="13.5" style="1" bestFit="1" customWidth="1"/>
    <col min="2288" max="2288" width="9.75" style="1" customWidth="1"/>
    <col min="2289" max="2289" width="11.625" style="1" customWidth="1"/>
    <col min="2290" max="2290" width="13.5" style="1" customWidth="1"/>
    <col min="2291" max="2535" width="9" style="1"/>
    <col min="2536" max="2536" width="11.625" style="1" customWidth="1"/>
    <col min="2537" max="2537" width="24.25" style="1" customWidth="1"/>
    <col min="2538" max="2540" width="14.125" style="1" bestFit="1" customWidth="1"/>
    <col min="2541" max="2541" width="12.125" style="1" customWidth="1"/>
    <col min="2542" max="2542" width="9" style="1"/>
    <col min="2543" max="2543" width="13.5" style="1" bestFit="1" customWidth="1"/>
    <col min="2544" max="2544" width="9.75" style="1" customWidth="1"/>
    <col min="2545" max="2545" width="11.625" style="1" customWidth="1"/>
    <col min="2546" max="2546" width="13.5" style="1" customWidth="1"/>
    <col min="2547" max="2791" width="9" style="1"/>
    <col min="2792" max="2792" width="11.625" style="1" customWidth="1"/>
    <col min="2793" max="2793" width="24.25" style="1" customWidth="1"/>
    <col min="2794" max="2796" width="14.125" style="1" bestFit="1" customWidth="1"/>
    <col min="2797" max="2797" width="12.125" style="1" customWidth="1"/>
    <col min="2798" max="2798" width="9" style="1"/>
    <col min="2799" max="2799" width="13.5" style="1" bestFit="1" customWidth="1"/>
    <col min="2800" max="2800" width="9.75" style="1" customWidth="1"/>
    <col min="2801" max="2801" width="11.625" style="1" customWidth="1"/>
    <col min="2802" max="2802" width="13.5" style="1" customWidth="1"/>
    <col min="2803" max="3047" width="9" style="1"/>
    <col min="3048" max="3048" width="11.625" style="1" customWidth="1"/>
    <col min="3049" max="3049" width="24.25" style="1" customWidth="1"/>
    <col min="3050" max="3052" width="14.125" style="1" bestFit="1" customWidth="1"/>
    <col min="3053" max="3053" width="12.125" style="1" customWidth="1"/>
    <col min="3054" max="3054" width="9" style="1"/>
    <col min="3055" max="3055" width="13.5" style="1" bestFit="1" customWidth="1"/>
    <col min="3056" max="3056" width="9.75" style="1" customWidth="1"/>
    <col min="3057" max="3057" width="11.625" style="1" customWidth="1"/>
    <col min="3058" max="3058" width="13.5" style="1" customWidth="1"/>
    <col min="3059" max="3303" width="9" style="1"/>
    <col min="3304" max="3304" width="11.625" style="1" customWidth="1"/>
    <col min="3305" max="3305" width="24.25" style="1" customWidth="1"/>
    <col min="3306" max="3308" width="14.125" style="1" bestFit="1" customWidth="1"/>
    <col min="3309" max="3309" width="12.125" style="1" customWidth="1"/>
    <col min="3310" max="3310" width="9" style="1"/>
    <col min="3311" max="3311" width="13.5" style="1" bestFit="1" customWidth="1"/>
    <col min="3312" max="3312" width="9.75" style="1" customWidth="1"/>
    <col min="3313" max="3313" width="11.625" style="1" customWidth="1"/>
    <col min="3314" max="3314" width="13.5" style="1" customWidth="1"/>
    <col min="3315" max="3559" width="9" style="1"/>
    <col min="3560" max="3560" width="11.625" style="1" customWidth="1"/>
    <col min="3561" max="3561" width="24.25" style="1" customWidth="1"/>
    <col min="3562" max="3564" width="14.125" style="1" bestFit="1" customWidth="1"/>
    <col min="3565" max="3565" width="12.125" style="1" customWidth="1"/>
    <col min="3566" max="3566" width="9" style="1"/>
    <col min="3567" max="3567" width="13.5" style="1" bestFit="1" customWidth="1"/>
    <col min="3568" max="3568" width="9.75" style="1" customWidth="1"/>
    <col min="3569" max="3569" width="11.625" style="1" customWidth="1"/>
    <col min="3570" max="3570" width="13.5" style="1" customWidth="1"/>
    <col min="3571" max="3815" width="9" style="1"/>
    <col min="3816" max="3816" width="11.625" style="1" customWidth="1"/>
    <col min="3817" max="3817" width="24.25" style="1" customWidth="1"/>
    <col min="3818" max="3820" width="14.125" style="1" bestFit="1" customWidth="1"/>
    <col min="3821" max="3821" width="12.125" style="1" customWidth="1"/>
    <col min="3822" max="3822" width="9" style="1"/>
    <col min="3823" max="3823" width="13.5" style="1" bestFit="1" customWidth="1"/>
    <col min="3824" max="3824" width="9.75" style="1" customWidth="1"/>
    <col min="3825" max="3825" width="11.625" style="1" customWidth="1"/>
    <col min="3826" max="3826" width="13.5" style="1" customWidth="1"/>
    <col min="3827" max="4071" width="9" style="1"/>
    <col min="4072" max="4072" width="11.625" style="1" customWidth="1"/>
    <col min="4073" max="4073" width="24.25" style="1" customWidth="1"/>
    <col min="4074" max="4076" width="14.125" style="1" bestFit="1" customWidth="1"/>
    <col min="4077" max="4077" width="12.125" style="1" customWidth="1"/>
    <col min="4078" max="4078" width="9" style="1"/>
    <col min="4079" max="4079" width="13.5" style="1" bestFit="1" customWidth="1"/>
    <col min="4080" max="4080" width="9.75" style="1" customWidth="1"/>
    <col min="4081" max="4081" width="11.625" style="1" customWidth="1"/>
    <col min="4082" max="4082" width="13.5" style="1" customWidth="1"/>
    <col min="4083" max="4327" width="9" style="1"/>
    <col min="4328" max="4328" width="11.625" style="1" customWidth="1"/>
    <col min="4329" max="4329" width="24.25" style="1" customWidth="1"/>
    <col min="4330" max="4332" width="14.125" style="1" bestFit="1" customWidth="1"/>
    <col min="4333" max="4333" width="12.125" style="1" customWidth="1"/>
    <col min="4334" max="4334" width="9" style="1"/>
    <col min="4335" max="4335" width="13.5" style="1" bestFit="1" customWidth="1"/>
    <col min="4336" max="4336" width="9.75" style="1" customWidth="1"/>
    <col min="4337" max="4337" width="11.625" style="1" customWidth="1"/>
    <col min="4338" max="4338" width="13.5" style="1" customWidth="1"/>
    <col min="4339" max="4583" width="9" style="1"/>
    <col min="4584" max="4584" width="11.625" style="1" customWidth="1"/>
    <col min="4585" max="4585" width="24.25" style="1" customWidth="1"/>
    <col min="4586" max="4588" width="14.125" style="1" bestFit="1" customWidth="1"/>
    <col min="4589" max="4589" width="12.125" style="1" customWidth="1"/>
    <col min="4590" max="4590" width="9" style="1"/>
    <col min="4591" max="4591" width="13.5" style="1" bestFit="1" customWidth="1"/>
    <col min="4592" max="4592" width="9.75" style="1" customWidth="1"/>
    <col min="4593" max="4593" width="11.625" style="1" customWidth="1"/>
    <col min="4594" max="4594" width="13.5" style="1" customWidth="1"/>
    <col min="4595" max="4839" width="9" style="1"/>
    <col min="4840" max="4840" width="11.625" style="1" customWidth="1"/>
    <col min="4841" max="4841" width="24.25" style="1" customWidth="1"/>
    <col min="4842" max="4844" width="14.125" style="1" bestFit="1" customWidth="1"/>
    <col min="4845" max="4845" width="12.125" style="1" customWidth="1"/>
    <col min="4846" max="4846" width="9" style="1"/>
    <col min="4847" max="4847" width="13.5" style="1" bestFit="1" customWidth="1"/>
    <col min="4848" max="4848" width="9.75" style="1" customWidth="1"/>
    <col min="4849" max="4849" width="11.625" style="1" customWidth="1"/>
    <col min="4850" max="4850" width="13.5" style="1" customWidth="1"/>
    <col min="4851" max="5095" width="9" style="1"/>
    <col min="5096" max="5096" width="11.625" style="1" customWidth="1"/>
    <col min="5097" max="5097" width="24.25" style="1" customWidth="1"/>
    <col min="5098" max="5100" width="14.125" style="1" bestFit="1" customWidth="1"/>
    <col min="5101" max="5101" width="12.125" style="1" customWidth="1"/>
    <col min="5102" max="5102" width="9" style="1"/>
    <col min="5103" max="5103" width="13.5" style="1" bestFit="1" customWidth="1"/>
    <col min="5104" max="5104" width="9.75" style="1" customWidth="1"/>
    <col min="5105" max="5105" width="11.625" style="1" customWidth="1"/>
    <col min="5106" max="5106" width="13.5" style="1" customWidth="1"/>
    <col min="5107" max="5351" width="9" style="1"/>
    <col min="5352" max="5352" width="11.625" style="1" customWidth="1"/>
    <col min="5353" max="5353" width="24.25" style="1" customWidth="1"/>
    <col min="5354" max="5356" width="14.125" style="1" bestFit="1" customWidth="1"/>
    <col min="5357" max="5357" width="12.125" style="1" customWidth="1"/>
    <col min="5358" max="5358" width="9" style="1"/>
    <col min="5359" max="5359" width="13.5" style="1" bestFit="1" customWidth="1"/>
    <col min="5360" max="5360" width="9.75" style="1" customWidth="1"/>
    <col min="5361" max="5361" width="11.625" style="1" customWidth="1"/>
    <col min="5362" max="5362" width="13.5" style="1" customWidth="1"/>
    <col min="5363" max="5607" width="9" style="1"/>
    <col min="5608" max="5608" width="11.625" style="1" customWidth="1"/>
    <col min="5609" max="5609" width="24.25" style="1" customWidth="1"/>
    <col min="5610" max="5612" width="14.125" style="1" bestFit="1" customWidth="1"/>
    <col min="5613" max="5613" width="12.125" style="1" customWidth="1"/>
    <col min="5614" max="5614" width="9" style="1"/>
    <col min="5615" max="5615" width="13.5" style="1" bestFit="1" customWidth="1"/>
    <col min="5616" max="5616" width="9.75" style="1" customWidth="1"/>
    <col min="5617" max="5617" width="11.625" style="1" customWidth="1"/>
    <col min="5618" max="5618" width="13.5" style="1" customWidth="1"/>
    <col min="5619" max="5863" width="9" style="1"/>
    <col min="5864" max="5864" width="11.625" style="1" customWidth="1"/>
    <col min="5865" max="5865" width="24.25" style="1" customWidth="1"/>
    <col min="5866" max="5868" width="14.125" style="1" bestFit="1" customWidth="1"/>
    <col min="5869" max="5869" width="12.125" style="1" customWidth="1"/>
    <col min="5870" max="5870" width="9" style="1"/>
    <col min="5871" max="5871" width="13.5" style="1" bestFit="1" customWidth="1"/>
    <col min="5872" max="5872" width="9.75" style="1" customWidth="1"/>
    <col min="5873" max="5873" width="11.625" style="1" customWidth="1"/>
    <col min="5874" max="5874" width="13.5" style="1" customWidth="1"/>
    <col min="5875" max="6119" width="9" style="1"/>
    <col min="6120" max="6120" width="11.625" style="1" customWidth="1"/>
    <col min="6121" max="6121" width="24.25" style="1" customWidth="1"/>
    <col min="6122" max="6124" width="14.125" style="1" bestFit="1" customWidth="1"/>
    <col min="6125" max="6125" width="12.125" style="1" customWidth="1"/>
    <col min="6126" max="6126" width="9" style="1"/>
    <col min="6127" max="6127" width="13.5" style="1" bestFit="1" customWidth="1"/>
    <col min="6128" max="6128" width="9.75" style="1" customWidth="1"/>
    <col min="6129" max="6129" width="11.625" style="1" customWidth="1"/>
    <col min="6130" max="6130" width="13.5" style="1" customWidth="1"/>
    <col min="6131" max="6375" width="9" style="1"/>
    <col min="6376" max="6376" width="11.625" style="1" customWidth="1"/>
    <col min="6377" max="6377" width="24.25" style="1" customWidth="1"/>
    <col min="6378" max="6380" width="14.125" style="1" bestFit="1" customWidth="1"/>
    <col min="6381" max="6381" width="12.125" style="1" customWidth="1"/>
    <col min="6382" max="6382" width="9" style="1"/>
    <col min="6383" max="6383" width="13.5" style="1" bestFit="1" customWidth="1"/>
    <col min="6384" max="6384" width="9.75" style="1" customWidth="1"/>
    <col min="6385" max="6385" width="11.625" style="1" customWidth="1"/>
    <col min="6386" max="6386" width="13.5" style="1" customWidth="1"/>
    <col min="6387" max="6631" width="9" style="1"/>
    <col min="6632" max="6632" width="11.625" style="1" customWidth="1"/>
    <col min="6633" max="6633" width="24.25" style="1" customWidth="1"/>
    <col min="6634" max="6636" width="14.125" style="1" bestFit="1" customWidth="1"/>
    <col min="6637" max="6637" width="12.125" style="1" customWidth="1"/>
    <col min="6638" max="6638" width="9" style="1"/>
    <col min="6639" max="6639" width="13.5" style="1" bestFit="1" customWidth="1"/>
    <col min="6640" max="6640" width="9.75" style="1" customWidth="1"/>
    <col min="6641" max="6641" width="11.625" style="1" customWidth="1"/>
    <col min="6642" max="6642" width="13.5" style="1" customWidth="1"/>
    <col min="6643" max="6887" width="9" style="1"/>
    <col min="6888" max="6888" width="11.625" style="1" customWidth="1"/>
    <col min="6889" max="6889" width="24.25" style="1" customWidth="1"/>
    <col min="6890" max="6892" width="14.125" style="1" bestFit="1" customWidth="1"/>
    <col min="6893" max="6893" width="12.125" style="1" customWidth="1"/>
    <col min="6894" max="6894" width="9" style="1"/>
    <col min="6895" max="6895" width="13.5" style="1" bestFit="1" customWidth="1"/>
    <col min="6896" max="6896" width="9.75" style="1" customWidth="1"/>
    <col min="6897" max="6897" width="11.625" style="1" customWidth="1"/>
    <col min="6898" max="6898" width="13.5" style="1" customWidth="1"/>
    <col min="6899" max="7143" width="9" style="1"/>
    <col min="7144" max="7144" width="11.625" style="1" customWidth="1"/>
    <col min="7145" max="7145" width="24.25" style="1" customWidth="1"/>
    <col min="7146" max="7148" width="14.125" style="1" bestFit="1" customWidth="1"/>
    <col min="7149" max="7149" width="12.125" style="1" customWidth="1"/>
    <col min="7150" max="7150" width="9" style="1"/>
    <col min="7151" max="7151" width="13.5" style="1" bestFit="1" customWidth="1"/>
    <col min="7152" max="7152" width="9.75" style="1" customWidth="1"/>
    <col min="7153" max="7153" width="11.625" style="1" customWidth="1"/>
    <col min="7154" max="7154" width="13.5" style="1" customWidth="1"/>
    <col min="7155" max="7399" width="9" style="1"/>
    <col min="7400" max="7400" width="11.625" style="1" customWidth="1"/>
    <col min="7401" max="7401" width="24.25" style="1" customWidth="1"/>
    <col min="7402" max="7404" width="14.125" style="1" bestFit="1" customWidth="1"/>
    <col min="7405" max="7405" width="12.125" style="1" customWidth="1"/>
    <col min="7406" max="7406" width="9" style="1"/>
    <col min="7407" max="7407" width="13.5" style="1" bestFit="1" customWidth="1"/>
    <col min="7408" max="7408" width="9.75" style="1" customWidth="1"/>
    <col min="7409" max="7409" width="11.625" style="1" customWidth="1"/>
    <col min="7410" max="7410" width="13.5" style="1" customWidth="1"/>
    <col min="7411" max="7655" width="9" style="1"/>
    <col min="7656" max="7656" width="11.625" style="1" customWidth="1"/>
    <col min="7657" max="7657" width="24.25" style="1" customWidth="1"/>
    <col min="7658" max="7660" width="14.125" style="1" bestFit="1" customWidth="1"/>
    <col min="7661" max="7661" width="12.125" style="1" customWidth="1"/>
    <col min="7662" max="7662" width="9" style="1"/>
    <col min="7663" max="7663" width="13.5" style="1" bestFit="1" customWidth="1"/>
    <col min="7664" max="7664" width="9.75" style="1" customWidth="1"/>
    <col min="7665" max="7665" width="11.625" style="1" customWidth="1"/>
    <col min="7666" max="7666" width="13.5" style="1" customWidth="1"/>
    <col min="7667" max="7911" width="9" style="1"/>
    <col min="7912" max="7912" width="11.625" style="1" customWidth="1"/>
    <col min="7913" max="7913" width="24.25" style="1" customWidth="1"/>
    <col min="7914" max="7916" width="14.125" style="1" bestFit="1" customWidth="1"/>
    <col min="7917" max="7917" width="12.125" style="1" customWidth="1"/>
    <col min="7918" max="7918" width="9" style="1"/>
    <col min="7919" max="7919" width="13.5" style="1" bestFit="1" customWidth="1"/>
    <col min="7920" max="7920" width="9.75" style="1" customWidth="1"/>
    <col min="7921" max="7921" width="11.625" style="1" customWidth="1"/>
    <col min="7922" max="7922" width="13.5" style="1" customWidth="1"/>
    <col min="7923" max="8167" width="9" style="1"/>
    <col min="8168" max="8168" width="11.625" style="1" customWidth="1"/>
    <col min="8169" max="8169" width="24.25" style="1" customWidth="1"/>
    <col min="8170" max="8172" width="14.125" style="1" bestFit="1" customWidth="1"/>
    <col min="8173" max="8173" width="12.125" style="1" customWidth="1"/>
    <col min="8174" max="8174" width="9" style="1"/>
    <col min="8175" max="8175" width="13.5" style="1" bestFit="1" customWidth="1"/>
    <col min="8176" max="8176" width="9.75" style="1" customWidth="1"/>
    <col min="8177" max="8177" width="11.625" style="1" customWidth="1"/>
    <col min="8178" max="8178" width="13.5" style="1" customWidth="1"/>
    <col min="8179" max="8423" width="9" style="1"/>
    <col min="8424" max="8424" width="11.625" style="1" customWidth="1"/>
    <col min="8425" max="8425" width="24.25" style="1" customWidth="1"/>
    <col min="8426" max="8428" width="14.125" style="1" bestFit="1" customWidth="1"/>
    <col min="8429" max="8429" width="12.125" style="1" customWidth="1"/>
    <col min="8430" max="8430" width="9" style="1"/>
    <col min="8431" max="8431" width="13.5" style="1" bestFit="1" customWidth="1"/>
    <col min="8432" max="8432" width="9.75" style="1" customWidth="1"/>
    <col min="8433" max="8433" width="11.625" style="1" customWidth="1"/>
    <col min="8434" max="8434" width="13.5" style="1" customWidth="1"/>
    <col min="8435" max="8679" width="9" style="1"/>
    <col min="8680" max="8680" width="11.625" style="1" customWidth="1"/>
    <col min="8681" max="8681" width="24.25" style="1" customWidth="1"/>
    <col min="8682" max="8684" width="14.125" style="1" bestFit="1" customWidth="1"/>
    <col min="8685" max="8685" width="12.125" style="1" customWidth="1"/>
    <col min="8686" max="8686" width="9" style="1"/>
    <col min="8687" max="8687" width="13.5" style="1" bestFit="1" customWidth="1"/>
    <col min="8688" max="8688" width="9.75" style="1" customWidth="1"/>
    <col min="8689" max="8689" width="11.625" style="1" customWidth="1"/>
    <col min="8690" max="8690" width="13.5" style="1" customWidth="1"/>
    <col min="8691" max="8935" width="9" style="1"/>
    <col min="8936" max="8936" width="11.625" style="1" customWidth="1"/>
    <col min="8937" max="8937" width="24.25" style="1" customWidth="1"/>
    <col min="8938" max="8940" width="14.125" style="1" bestFit="1" customWidth="1"/>
    <col min="8941" max="8941" width="12.125" style="1" customWidth="1"/>
    <col min="8942" max="8942" width="9" style="1"/>
    <col min="8943" max="8943" width="13.5" style="1" bestFit="1" customWidth="1"/>
    <col min="8944" max="8944" width="9.75" style="1" customWidth="1"/>
    <col min="8945" max="8945" width="11.625" style="1" customWidth="1"/>
    <col min="8946" max="8946" width="13.5" style="1" customWidth="1"/>
    <col min="8947" max="9191" width="9" style="1"/>
    <col min="9192" max="9192" width="11.625" style="1" customWidth="1"/>
    <col min="9193" max="9193" width="24.25" style="1" customWidth="1"/>
    <col min="9194" max="9196" width="14.125" style="1" bestFit="1" customWidth="1"/>
    <col min="9197" max="9197" width="12.125" style="1" customWidth="1"/>
    <col min="9198" max="9198" width="9" style="1"/>
    <col min="9199" max="9199" width="13.5" style="1" bestFit="1" customWidth="1"/>
    <col min="9200" max="9200" width="9.75" style="1" customWidth="1"/>
    <col min="9201" max="9201" width="11.625" style="1" customWidth="1"/>
    <col min="9202" max="9202" width="13.5" style="1" customWidth="1"/>
    <col min="9203" max="9447" width="9" style="1"/>
    <col min="9448" max="9448" width="11.625" style="1" customWidth="1"/>
    <col min="9449" max="9449" width="24.25" style="1" customWidth="1"/>
    <col min="9450" max="9452" width="14.125" style="1" bestFit="1" customWidth="1"/>
    <col min="9453" max="9453" width="12.125" style="1" customWidth="1"/>
    <col min="9454" max="9454" width="9" style="1"/>
    <col min="9455" max="9455" width="13.5" style="1" bestFit="1" customWidth="1"/>
    <col min="9456" max="9456" width="9.75" style="1" customWidth="1"/>
    <col min="9457" max="9457" width="11.625" style="1" customWidth="1"/>
    <col min="9458" max="9458" width="13.5" style="1" customWidth="1"/>
    <col min="9459" max="9703" width="9" style="1"/>
    <col min="9704" max="9704" width="11.625" style="1" customWidth="1"/>
    <col min="9705" max="9705" width="24.25" style="1" customWidth="1"/>
    <col min="9706" max="9708" width="14.125" style="1" bestFit="1" customWidth="1"/>
    <col min="9709" max="9709" width="12.125" style="1" customWidth="1"/>
    <col min="9710" max="9710" width="9" style="1"/>
    <col min="9711" max="9711" width="13.5" style="1" bestFit="1" customWidth="1"/>
    <col min="9712" max="9712" width="9.75" style="1" customWidth="1"/>
    <col min="9713" max="9713" width="11.625" style="1" customWidth="1"/>
    <col min="9714" max="9714" width="13.5" style="1" customWidth="1"/>
    <col min="9715" max="9959" width="9" style="1"/>
    <col min="9960" max="9960" width="11.625" style="1" customWidth="1"/>
    <col min="9961" max="9961" width="24.25" style="1" customWidth="1"/>
    <col min="9962" max="9964" width="14.125" style="1" bestFit="1" customWidth="1"/>
    <col min="9965" max="9965" width="12.125" style="1" customWidth="1"/>
    <col min="9966" max="9966" width="9" style="1"/>
    <col min="9967" max="9967" width="13.5" style="1" bestFit="1" customWidth="1"/>
    <col min="9968" max="9968" width="9.75" style="1" customWidth="1"/>
    <col min="9969" max="9969" width="11.625" style="1" customWidth="1"/>
    <col min="9970" max="9970" width="13.5" style="1" customWidth="1"/>
    <col min="9971" max="10215" width="9" style="1"/>
    <col min="10216" max="10216" width="11.625" style="1" customWidth="1"/>
    <col min="10217" max="10217" width="24.25" style="1" customWidth="1"/>
    <col min="10218" max="10220" width="14.125" style="1" bestFit="1" customWidth="1"/>
    <col min="10221" max="10221" width="12.125" style="1" customWidth="1"/>
    <col min="10222" max="10222" width="9" style="1"/>
    <col min="10223" max="10223" width="13.5" style="1" bestFit="1" customWidth="1"/>
    <col min="10224" max="10224" width="9.75" style="1" customWidth="1"/>
    <col min="10225" max="10225" width="11.625" style="1" customWidth="1"/>
    <col min="10226" max="10226" width="13.5" style="1" customWidth="1"/>
    <col min="10227" max="10471" width="9" style="1"/>
    <col min="10472" max="10472" width="11.625" style="1" customWidth="1"/>
    <col min="10473" max="10473" width="24.25" style="1" customWidth="1"/>
    <col min="10474" max="10476" width="14.125" style="1" bestFit="1" customWidth="1"/>
    <col min="10477" max="10477" width="12.125" style="1" customWidth="1"/>
    <col min="10478" max="10478" width="9" style="1"/>
    <col min="10479" max="10479" width="13.5" style="1" bestFit="1" customWidth="1"/>
    <col min="10480" max="10480" width="9.75" style="1" customWidth="1"/>
    <col min="10481" max="10481" width="11.625" style="1" customWidth="1"/>
    <col min="10482" max="10482" width="13.5" style="1" customWidth="1"/>
    <col min="10483" max="10727" width="9" style="1"/>
    <col min="10728" max="10728" width="11.625" style="1" customWidth="1"/>
    <col min="10729" max="10729" width="24.25" style="1" customWidth="1"/>
    <col min="10730" max="10732" width="14.125" style="1" bestFit="1" customWidth="1"/>
    <col min="10733" max="10733" width="12.125" style="1" customWidth="1"/>
    <col min="10734" max="10734" width="9" style="1"/>
    <col min="10735" max="10735" width="13.5" style="1" bestFit="1" customWidth="1"/>
    <col min="10736" max="10736" width="9.75" style="1" customWidth="1"/>
    <col min="10737" max="10737" width="11.625" style="1" customWidth="1"/>
    <col min="10738" max="10738" width="13.5" style="1" customWidth="1"/>
    <col min="10739" max="10983" width="9" style="1"/>
    <col min="10984" max="10984" width="11.625" style="1" customWidth="1"/>
    <col min="10985" max="10985" width="24.25" style="1" customWidth="1"/>
    <col min="10986" max="10988" width="14.125" style="1" bestFit="1" customWidth="1"/>
    <col min="10989" max="10989" width="12.125" style="1" customWidth="1"/>
    <col min="10990" max="10990" width="9" style="1"/>
    <col min="10991" max="10991" width="13.5" style="1" bestFit="1" customWidth="1"/>
    <col min="10992" max="10992" width="9.75" style="1" customWidth="1"/>
    <col min="10993" max="10993" width="11.625" style="1" customWidth="1"/>
    <col min="10994" max="10994" width="13.5" style="1" customWidth="1"/>
    <col min="10995" max="11239" width="9" style="1"/>
    <col min="11240" max="11240" width="11.625" style="1" customWidth="1"/>
    <col min="11241" max="11241" width="24.25" style="1" customWidth="1"/>
    <col min="11242" max="11244" width="14.125" style="1" bestFit="1" customWidth="1"/>
    <col min="11245" max="11245" width="12.125" style="1" customWidth="1"/>
    <col min="11246" max="11246" width="9" style="1"/>
    <col min="11247" max="11247" width="13.5" style="1" bestFit="1" customWidth="1"/>
    <col min="11248" max="11248" width="9.75" style="1" customWidth="1"/>
    <col min="11249" max="11249" width="11.625" style="1" customWidth="1"/>
    <col min="11250" max="11250" width="13.5" style="1" customWidth="1"/>
    <col min="11251" max="11495" width="9" style="1"/>
    <col min="11496" max="11496" width="11.625" style="1" customWidth="1"/>
    <col min="11497" max="11497" width="24.25" style="1" customWidth="1"/>
    <col min="11498" max="11500" width="14.125" style="1" bestFit="1" customWidth="1"/>
    <col min="11501" max="11501" width="12.125" style="1" customWidth="1"/>
    <col min="11502" max="11502" width="9" style="1"/>
    <col min="11503" max="11503" width="13.5" style="1" bestFit="1" customWidth="1"/>
    <col min="11504" max="11504" width="9.75" style="1" customWidth="1"/>
    <col min="11505" max="11505" width="11.625" style="1" customWidth="1"/>
    <col min="11506" max="11506" width="13.5" style="1" customWidth="1"/>
    <col min="11507" max="11751" width="9" style="1"/>
    <col min="11752" max="11752" width="11.625" style="1" customWidth="1"/>
    <col min="11753" max="11753" width="24.25" style="1" customWidth="1"/>
    <col min="11754" max="11756" width="14.125" style="1" bestFit="1" customWidth="1"/>
    <col min="11757" max="11757" width="12.125" style="1" customWidth="1"/>
    <col min="11758" max="11758" width="9" style="1"/>
    <col min="11759" max="11759" width="13.5" style="1" bestFit="1" customWidth="1"/>
    <col min="11760" max="11760" width="9.75" style="1" customWidth="1"/>
    <col min="11761" max="11761" width="11.625" style="1" customWidth="1"/>
    <col min="11762" max="11762" width="13.5" style="1" customWidth="1"/>
    <col min="11763" max="12007" width="9" style="1"/>
    <col min="12008" max="12008" width="11.625" style="1" customWidth="1"/>
    <col min="12009" max="12009" width="24.25" style="1" customWidth="1"/>
    <col min="12010" max="12012" width="14.125" style="1" bestFit="1" customWidth="1"/>
    <col min="12013" max="12013" width="12.125" style="1" customWidth="1"/>
    <col min="12014" max="12014" width="9" style="1"/>
    <col min="12015" max="12015" width="13.5" style="1" bestFit="1" customWidth="1"/>
    <col min="12016" max="12016" width="9.75" style="1" customWidth="1"/>
    <col min="12017" max="12017" width="11.625" style="1" customWidth="1"/>
    <col min="12018" max="12018" width="13.5" style="1" customWidth="1"/>
    <col min="12019" max="12263" width="9" style="1"/>
    <col min="12264" max="12264" width="11.625" style="1" customWidth="1"/>
    <col min="12265" max="12265" width="24.25" style="1" customWidth="1"/>
    <col min="12266" max="12268" width="14.125" style="1" bestFit="1" customWidth="1"/>
    <col min="12269" max="12269" width="12.125" style="1" customWidth="1"/>
    <col min="12270" max="12270" width="9" style="1"/>
    <col min="12271" max="12271" width="13.5" style="1" bestFit="1" customWidth="1"/>
    <col min="12272" max="12272" width="9.75" style="1" customWidth="1"/>
    <col min="12273" max="12273" width="11.625" style="1" customWidth="1"/>
    <col min="12274" max="12274" width="13.5" style="1" customWidth="1"/>
    <col min="12275" max="12519" width="9" style="1"/>
    <col min="12520" max="12520" width="11.625" style="1" customWidth="1"/>
    <col min="12521" max="12521" width="24.25" style="1" customWidth="1"/>
    <col min="12522" max="12524" width="14.125" style="1" bestFit="1" customWidth="1"/>
    <col min="12525" max="12525" width="12.125" style="1" customWidth="1"/>
    <col min="12526" max="12526" width="9" style="1"/>
    <col min="12527" max="12527" width="13.5" style="1" bestFit="1" customWidth="1"/>
    <col min="12528" max="12528" width="9.75" style="1" customWidth="1"/>
    <col min="12529" max="12529" width="11.625" style="1" customWidth="1"/>
    <col min="12530" max="12530" width="13.5" style="1" customWidth="1"/>
    <col min="12531" max="12775" width="9" style="1"/>
    <col min="12776" max="12776" width="11.625" style="1" customWidth="1"/>
    <col min="12777" max="12777" width="24.25" style="1" customWidth="1"/>
    <col min="12778" max="12780" width="14.125" style="1" bestFit="1" customWidth="1"/>
    <col min="12781" max="12781" width="12.125" style="1" customWidth="1"/>
    <col min="12782" max="12782" width="9" style="1"/>
    <col min="12783" max="12783" width="13.5" style="1" bestFit="1" customWidth="1"/>
    <col min="12784" max="12784" width="9.75" style="1" customWidth="1"/>
    <col min="12785" max="12785" width="11.625" style="1" customWidth="1"/>
    <col min="12786" max="12786" width="13.5" style="1" customWidth="1"/>
    <col min="12787" max="13031" width="9" style="1"/>
    <col min="13032" max="13032" width="11.625" style="1" customWidth="1"/>
    <col min="13033" max="13033" width="24.25" style="1" customWidth="1"/>
    <col min="13034" max="13036" width="14.125" style="1" bestFit="1" customWidth="1"/>
    <col min="13037" max="13037" width="12.125" style="1" customWidth="1"/>
    <col min="13038" max="13038" width="9" style="1"/>
    <col min="13039" max="13039" width="13.5" style="1" bestFit="1" customWidth="1"/>
    <col min="13040" max="13040" width="9.75" style="1" customWidth="1"/>
    <col min="13041" max="13041" width="11.625" style="1" customWidth="1"/>
    <col min="13042" max="13042" width="13.5" style="1" customWidth="1"/>
    <col min="13043" max="13287" width="9" style="1"/>
    <col min="13288" max="13288" width="11.625" style="1" customWidth="1"/>
    <col min="13289" max="13289" width="24.25" style="1" customWidth="1"/>
    <col min="13290" max="13292" width="14.125" style="1" bestFit="1" customWidth="1"/>
    <col min="13293" max="13293" width="12.125" style="1" customWidth="1"/>
    <col min="13294" max="13294" width="9" style="1"/>
    <col min="13295" max="13295" width="13.5" style="1" bestFit="1" customWidth="1"/>
    <col min="13296" max="13296" width="9.75" style="1" customWidth="1"/>
    <col min="13297" max="13297" width="11.625" style="1" customWidth="1"/>
    <col min="13298" max="13298" width="13.5" style="1" customWidth="1"/>
    <col min="13299" max="13543" width="9" style="1"/>
    <col min="13544" max="13544" width="11.625" style="1" customWidth="1"/>
    <col min="13545" max="13545" width="24.25" style="1" customWidth="1"/>
    <col min="13546" max="13548" width="14.125" style="1" bestFit="1" customWidth="1"/>
    <col min="13549" max="13549" width="12.125" style="1" customWidth="1"/>
    <col min="13550" max="13550" width="9" style="1"/>
    <col min="13551" max="13551" width="13.5" style="1" bestFit="1" customWidth="1"/>
    <col min="13552" max="13552" width="9.75" style="1" customWidth="1"/>
    <col min="13553" max="13553" width="11.625" style="1" customWidth="1"/>
    <col min="13554" max="13554" width="13.5" style="1" customWidth="1"/>
    <col min="13555" max="13799" width="9" style="1"/>
    <col min="13800" max="13800" width="11.625" style="1" customWidth="1"/>
    <col min="13801" max="13801" width="24.25" style="1" customWidth="1"/>
    <col min="13802" max="13804" width="14.125" style="1" bestFit="1" customWidth="1"/>
    <col min="13805" max="13805" width="12.125" style="1" customWidth="1"/>
    <col min="13806" max="13806" width="9" style="1"/>
    <col min="13807" max="13807" width="13.5" style="1" bestFit="1" customWidth="1"/>
    <col min="13808" max="13808" width="9.75" style="1" customWidth="1"/>
    <col min="13809" max="13809" width="11.625" style="1" customWidth="1"/>
    <col min="13810" max="13810" width="13.5" style="1" customWidth="1"/>
    <col min="13811" max="14055" width="9" style="1"/>
    <col min="14056" max="14056" width="11.625" style="1" customWidth="1"/>
    <col min="14057" max="14057" width="24.25" style="1" customWidth="1"/>
    <col min="14058" max="14060" width="14.125" style="1" bestFit="1" customWidth="1"/>
    <col min="14061" max="14061" width="12.125" style="1" customWidth="1"/>
    <col min="14062" max="14062" width="9" style="1"/>
    <col min="14063" max="14063" width="13.5" style="1" bestFit="1" customWidth="1"/>
    <col min="14064" max="14064" width="9.75" style="1" customWidth="1"/>
    <col min="14065" max="14065" width="11.625" style="1" customWidth="1"/>
    <col min="14066" max="14066" width="13.5" style="1" customWidth="1"/>
    <col min="14067" max="14311" width="9" style="1"/>
    <col min="14312" max="14312" width="11.625" style="1" customWidth="1"/>
    <col min="14313" max="14313" width="24.25" style="1" customWidth="1"/>
    <col min="14314" max="14316" width="14.125" style="1" bestFit="1" customWidth="1"/>
    <col min="14317" max="14317" width="12.125" style="1" customWidth="1"/>
    <col min="14318" max="14318" width="9" style="1"/>
    <col min="14319" max="14319" width="13.5" style="1" bestFit="1" customWidth="1"/>
    <col min="14320" max="14320" width="9.75" style="1" customWidth="1"/>
    <col min="14321" max="14321" width="11.625" style="1" customWidth="1"/>
    <col min="14322" max="14322" width="13.5" style="1" customWidth="1"/>
    <col min="14323" max="14567" width="9" style="1"/>
    <col min="14568" max="14568" width="11.625" style="1" customWidth="1"/>
    <col min="14569" max="14569" width="24.25" style="1" customWidth="1"/>
    <col min="14570" max="14572" width="14.125" style="1" bestFit="1" customWidth="1"/>
    <col min="14573" max="14573" width="12.125" style="1" customWidth="1"/>
    <col min="14574" max="14574" width="9" style="1"/>
    <col min="14575" max="14575" width="13.5" style="1" bestFit="1" customWidth="1"/>
    <col min="14576" max="14576" width="9.75" style="1" customWidth="1"/>
    <col min="14577" max="14577" width="11.625" style="1" customWidth="1"/>
    <col min="14578" max="14578" width="13.5" style="1" customWidth="1"/>
    <col min="14579" max="14823" width="9" style="1"/>
    <col min="14824" max="14824" width="11.625" style="1" customWidth="1"/>
    <col min="14825" max="14825" width="24.25" style="1" customWidth="1"/>
    <col min="14826" max="14828" width="14.125" style="1" bestFit="1" customWidth="1"/>
    <col min="14829" max="14829" width="12.125" style="1" customWidth="1"/>
    <col min="14830" max="14830" width="9" style="1"/>
    <col min="14831" max="14831" width="13.5" style="1" bestFit="1" customWidth="1"/>
    <col min="14832" max="14832" width="9.75" style="1" customWidth="1"/>
    <col min="14833" max="14833" width="11.625" style="1" customWidth="1"/>
    <col min="14834" max="14834" width="13.5" style="1" customWidth="1"/>
    <col min="14835" max="15079" width="9" style="1"/>
    <col min="15080" max="15080" width="11.625" style="1" customWidth="1"/>
    <col min="15081" max="15081" width="24.25" style="1" customWidth="1"/>
    <col min="15082" max="15084" width="14.125" style="1" bestFit="1" customWidth="1"/>
    <col min="15085" max="15085" width="12.125" style="1" customWidth="1"/>
    <col min="15086" max="15086" width="9" style="1"/>
    <col min="15087" max="15087" width="13.5" style="1" bestFit="1" customWidth="1"/>
    <col min="15088" max="15088" width="9.75" style="1" customWidth="1"/>
    <col min="15089" max="15089" width="11.625" style="1" customWidth="1"/>
    <col min="15090" max="15090" width="13.5" style="1" customWidth="1"/>
    <col min="15091" max="15335" width="9" style="1"/>
    <col min="15336" max="15336" width="11.625" style="1" customWidth="1"/>
    <col min="15337" max="15337" width="24.25" style="1" customWidth="1"/>
    <col min="15338" max="15340" width="14.125" style="1" bestFit="1" customWidth="1"/>
    <col min="15341" max="15341" width="12.125" style="1" customWidth="1"/>
    <col min="15342" max="15342" width="9" style="1"/>
    <col min="15343" max="15343" width="13.5" style="1" bestFit="1" customWidth="1"/>
    <col min="15344" max="15344" width="9.75" style="1" customWidth="1"/>
    <col min="15345" max="15345" width="11.625" style="1" customWidth="1"/>
    <col min="15346" max="15346" width="13.5" style="1" customWidth="1"/>
    <col min="15347" max="15591" width="9" style="1"/>
    <col min="15592" max="15592" width="11.625" style="1" customWidth="1"/>
    <col min="15593" max="15593" width="24.25" style="1" customWidth="1"/>
    <col min="15594" max="15596" width="14.125" style="1" bestFit="1" customWidth="1"/>
    <col min="15597" max="15597" width="12.125" style="1" customWidth="1"/>
    <col min="15598" max="15598" width="9" style="1"/>
    <col min="15599" max="15599" width="13.5" style="1" bestFit="1" customWidth="1"/>
    <col min="15600" max="15600" width="9.75" style="1" customWidth="1"/>
    <col min="15601" max="15601" width="11.625" style="1" customWidth="1"/>
    <col min="15602" max="15602" width="13.5" style="1" customWidth="1"/>
    <col min="15603" max="15847" width="9" style="1"/>
    <col min="15848" max="15848" width="11.625" style="1" customWidth="1"/>
    <col min="15849" max="15849" width="24.25" style="1" customWidth="1"/>
    <col min="15850" max="15852" width="14.125" style="1" bestFit="1" customWidth="1"/>
    <col min="15853" max="15853" width="12.125" style="1" customWidth="1"/>
    <col min="15854" max="15854" width="9" style="1"/>
    <col min="15855" max="15855" width="13.5" style="1" bestFit="1" customWidth="1"/>
    <col min="15856" max="15856" width="9.75" style="1" customWidth="1"/>
    <col min="15857" max="15857" width="11.625" style="1" customWidth="1"/>
    <col min="15858" max="15858" width="13.5" style="1" customWidth="1"/>
    <col min="15859" max="16103" width="9" style="1"/>
    <col min="16104" max="16104" width="11.625" style="1" customWidth="1"/>
    <col min="16105" max="16105" width="24.25" style="1" customWidth="1"/>
    <col min="16106" max="16108" width="14.125" style="1" bestFit="1" customWidth="1"/>
    <col min="16109" max="16109" width="12.125" style="1" customWidth="1"/>
    <col min="16110" max="16110" width="9" style="1"/>
    <col min="16111" max="16111" width="13.5" style="1" bestFit="1" customWidth="1"/>
    <col min="16112" max="16112" width="9.75" style="1" customWidth="1"/>
    <col min="16113" max="16113" width="11.625" style="1" customWidth="1"/>
    <col min="16114" max="16114" width="13.5" style="1" customWidth="1"/>
    <col min="16115" max="16384" width="9" style="1"/>
  </cols>
  <sheetData>
    <row r="1" spans="1:8" ht="15" customHeight="1">
      <c r="A1" s="1" t="s">
        <v>31</v>
      </c>
    </row>
    <row r="2" spans="1:8" ht="15" customHeight="1">
      <c r="A2" s="82" t="s">
        <v>32</v>
      </c>
      <c r="B2" s="82"/>
      <c r="C2" s="82"/>
      <c r="D2" s="82"/>
      <c r="E2" s="82"/>
      <c r="F2" s="82"/>
      <c r="G2" s="82"/>
    </row>
    <row r="3" spans="1:8" ht="15" customHeight="1" thickBot="1">
      <c r="G3" s="3" t="s">
        <v>33</v>
      </c>
    </row>
    <row r="4" spans="1:8" ht="20.100000000000001" customHeight="1">
      <c r="A4" s="4" t="s">
        <v>34</v>
      </c>
      <c r="B4" s="5" t="s">
        <v>35</v>
      </c>
      <c r="C4" s="5" t="s">
        <v>36</v>
      </c>
      <c r="D4" s="5" t="s">
        <v>4</v>
      </c>
      <c r="E4" s="5" t="s">
        <v>5</v>
      </c>
      <c r="F4" s="5" t="s">
        <v>6</v>
      </c>
      <c r="G4" s="6" t="s">
        <v>7</v>
      </c>
      <c r="H4" s="2"/>
    </row>
    <row r="5" spans="1:8" ht="20.100000000000001" customHeight="1">
      <c r="A5" s="7" t="s">
        <v>9</v>
      </c>
      <c r="B5" s="8" t="s">
        <v>37</v>
      </c>
      <c r="C5" s="9" t="s">
        <v>38</v>
      </c>
      <c r="D5" s="18">
        <f>SUM(E5:G5)</f>
        <v>54386</v>
      </c>
      <c r="E5" s="18">
        <v>45701</v>
      </c>
      <c r="F5" s="18">
        <v>8685</v>
      </c>
      <c r="G5" s="17"/>
      <c r="H5" s="2"/>
    </row>
    <row r="6" spans="1:8" ht="20.100000000000001" customHeight="1">
      <c r="A6" s="10"/>
      <c r="B6" s="11" t="s">
        <v>39</v>
      </c>
      <c r="C6" s="9" t="s">
        <v>40</v>
      </c>
      <c r="D6" s="18">
        <f t="shared" ref="D6:D33" si="0">SUM(E6:G6)</f>
        <v>914563</v>
      </c>
      <c r="E6" s="18">
        <v>768507</v>
      </c>
      <c r="F6" s="18">
        <v>146056</v>
      </c>
      <c r="G6" s="17"/>
      <c r="H6" s="2"/>
    </row>
    <row r="7" spans="1:8" ht="20.100000000000001" customHeight="1">
      <c r="A7" s="10"/>
      <c r="B7" s="11"/>
      <c r="C7" s="9" t="s">
        <v>41</v>
      </c>
      <c r="D7" s="18">
        <f t="shared" si="0"/>
        <v>0</v>
      </c>
      <c r="E7" s="18">
        <v>0</v>
      </c>
      <c r="F7" s="18">
        <v>0</v>
      </c>
      <c r="G7" s="17"/>
      <c r="H7" s="2"/>
    </row>
    <row r="8" spans="1:8" ht="20.100000000000001" customHeight="1">
      <c r="A8" s="10"/>
      <c r="B8" s="11"/>
      <c r="C8" s="9" t="s">
        <v>42</v>
      </c>
      <c r="D8" s="18">
        <f t="shared" si="0"/>
        <v>0</v>
      </c>
      <c r="E8" s="18">
        <v>0</v>
      </c>
      <c r="F8" s="18">
        <v>0</v>
      </c>
      <c r="G8" s="17"/>
      <c r="H8" s="2"/>
    </row>
    <row r="9" spans="1:8" ht="20.100000000000001" customHeight="1">
      <c r="A9" s="10"/>
      <c r="B9" s="11"/>
      <c r="C9" s="9" t="s">
        <v>43</v>
      </c>
      <c r="D9" s="18">
        <f t="shared" si="0"/>
        <v>0</v>
      </c>
      <c r="E9" s="18">
        <v>0</v>
      </c>
      <c r="F9" s="18">
        <v>0</v>
      </c>
      <c r="G9" s="17"/>
      <c r="H9" s="2"/>
    </row>
    <row r="10" spans="1:8" ht="20.100000000000001" customHeight="1">
      <c r="A10" s="10"/>
      <c r="B10" s="11"/>
      <c r="C10" s="9" t="s">
        <v>44</v>
      </c>
      <c r="D10" s="18">
        <f t="shared" si="0"/>
        <v>24032</v>
      </c>
      <c r="E10" s="18">
        <v>20194</v>
      </c>
      <c r="F10" s="18">
        <v>3838</v>
      </c>
      <c r="G10" s="17"/>
      <c r="H10" s="2"/>
    </row>
    <row r="11" spans="1:8" ht="20.100000000000001" customHeight="1">
      <c r="A11" s="10"/>
      <c r="B11" s="11"/>
      <c r="C11" s="9" t="s">
        <v>45</v>
      </c>
      <c r="D11" s="18">
        <f t="shared" si="0"/>
        <v>0</v>
      </c>
      <c r="E11" s="18">
        <v>0</v>
      </c>
      <c r="F11" s="18">
        <v>0</v>
      </c>
      <c r="G11" s="17"/>
      <c r="H11" s="2"/>
    </row>
    <row r="12" spans="1:8" ht="20.100000000000001" customHeight="1">
      <c r="A12" s="10"/>
      <c r="B12" s="11"/>
      <c r="C12" s="9" t="s">
        <v>46</v>
      </c>
      <c r="D12" s="18">
        <f t="shared" si="0"/>
        <v>0</v>
      </c>
      <c r="E12" s="18">
        <v>0</v>
      </c>
      <c r="F12" s="18">
        <v>0</v>
      </c>
      <c r="G12" s="17"/>
      <c r="H12" s="2"/>
    </row>
    <row r="13" spans="1:8" ht="20.100000000000001" customHeight="1">
      <c r="A13" s="10"/>
      <c r="B13" s="11"/>
      <c r="C13" s="9" t="s">
        <v>47</v>
      </c>
      <c r="D13" s="18">
        <f t="shared" si="0"/>
        <v>14450</v>
      </c>
      <c r="E13" s="18">
        <v>12142</v>
      </c>
      <c r="F13" s="18">
        <v>2308</v>
      </c>
      <c r="G13" s="17"/>
      <c r="H13" s="2"/>
    </row>
    <row r="14" spans="1:8" ht="20.100000000000001" customHeight="1">
      <c r="A14" s="10"/>
      <c r="B14" s="11"/>
      <c r="C14" s="9" t="s">
        <v>48</v>
      </c>
      <c r="D14" s="18">
        <f t="shared" si="0"/>
        <v>0</v>
      </c>
      <c r="E14" s="18">
        <v>0</v>
      </c>
      <c r="F14" s="18">
        <v>0</v>
      </c>
      <c r="G14" s="17"/>
      <c r="H14" s="2"/>
    </row>
    <row r="15" spans="1:8" ht="20.100000000000001" customHeight="1">
      <c r="A15" s="10"/>
      <c r="B15" s="11"/>
      <c r="C15" s="9" t="s">
        <v>49</v>
      </c>
      <c r="D15" s="18">
        <f t="shared" si="0"/>
        <v>18496</v>
      </c>
      <c r="E15" s="18">
        <v>15542</v>
      </c>
      <c r="F15" s="18">
        <v>2954</v>
      </c>
      <c r="G15" s="17"/>
      <c r="H15" s="2"/>
    </row>
    <row r="16" spans="1:8" ht="20.100000000000001" customHeight="1">
      <c r="A16" s="10"/>
      <c r="B16" s="11"/>
      <c r="C16" s="9" t="s">
        <v>50</v>
      </c>
      <c r="D16" s="18">
        <f t="shared" si="0"/>
        <v>32970</v>
      </c>
      <c r="E16" s="40">
        <v>27705</v>
      </c>
      <c r="F16" s="18">
        <v>5265</v>
      </c>
      <c r="G16" s="17"/>
      <c r="H16" s="2"/>
    </row>
    <row r="17" spans="1:8" ht="20.100000000000001" customHeight="1">
      <c r="A17" s="10"/>
      <c r="B17" s="11"/>
      <c r="C17" s="9" t="s">
        <v>51</v>
      </c>
      <c r="D17" s="18">
        <f t="shared" si="0"/>
        <v>12285</v>
      </c>
      <c r="E17" s="18">
        <v>10323</v>
      </c>
      <c r="F17" s="18">
        <v>1962</v>
      </c>
      <c r="G17" s="17"/>
      <c r="H17" s="2"/>
    </row>
    <row r="18" spans="1:8" ht="20.100000000000001" customHeight="1">
      <c r="A18" s="10"/>
      <c r="B18" s="12"/>
      <c r="C18" s="13" t="s">
        <v>52</v>
      </c>
      <c r="D18" s="45">
        <f>SUM(D5:D17)</f>
        <v>1071182</v>
      </c>
      <c r="E18" s="45">
        <f>SUM(E5:E17)</f>
        <v>900114</v>
      </c>
      <c r="F18" s="45">
        <f>SUM(F5:F17)</f>
        <v>171068</v>
      </c>
      <c r="G18" s="46">
        <f>SUM(G5:G17)</f>
        <v>0</v>
      </c>
      <c r="H18" s="2"/>
    </row>
    <row r="19" spans="1:8" ht="20.100000000000001" customHeight="1">
      <c r="A19" s="10"/>
      <c r="B19" s="8" t="s">
        <v>53</v>
      </c>
      <c r="C19" s="9" t="s">
        <v>54</v>
      </c>
      <c r="D19" s="18">
        <f t="shared" si="0"/>
        <v>67986</v>
      </c>
      <c r="E19" s="39">
        <v>57129</v>
      </c>
      <c r="F19" s="39">
        <v>10857</v>
      </c>
      <c r="G19" s="17"/>
      <c r="H19" s="2"/>
    </row>
    <row r="20" spans="1:8" ht="20.100000000000001" customHeight="1">
      <c r="A20" s="10"/>
      <c r="B20" s="11" t="s">
        <v>55</v>
      </c>
      <c r="C20" s="9" t="s">
        <v>56</v>
      </c>
      <c r="D20" s="18">
        <f t="shared" si="0"/>
        <v>182018</v>
      </c>
      <c r="E20" s="39">
        <v>152950</v>
      </c>
      <c r="F20" s="39">
        <v>29068</v>
      </c>
      <c r="G20" s="17"/>
      <c r="H20" s="2"/>
    </row>
    <row r="21" spans="1:8" ht="20.100000000000001" customHeight="1">
      <c r="A21" s="10"/>
      <c r="B21" s="11"/>
      <c r="C21" s="9" t="s">
        <v>57</v>
      </c>
      <c r="D21" s="18">
        <f t="shared" si="0"/>
        <v>306691</v>
      </c>
      <c r="E21" s="39">
        <v>257712</v>
      </c>
      <c r="F21" s="39">
        <v>48979</v>
      </c>
      <c r="G21" s="17"/>
      <c r="H21" s="2"/>
    </row>
    <row r="22" spans="1:8" ht="20.100000000000001" customHeight="1">
      <c r="A22" s="10"/>
      <c r="B22" s="11"/>
      <c r="C22" s="9" t="s">
        <v>58</v>
      </c>
      <c r="D22" s="18">
        <f t="shared" si="0"/>
        <v>315463</v>
      </c>
      <c r="E22" s="39">
        <v>265084</v>
      </c>
      <c r="F22" s="39">
        <v>50379</v>
      </c>
      <c r="G22" s="17"/>
      <c r="H22" s="2"/>
    </row>
    <row r="23" spans="1:8" ht="20.100000000000001" customHeight="1">
      <c r="A23" s="10"/>
      <c r="B23" s="11"/>
      <c r="C23" s="9" t="s">
        <v>59</v>
      </c>
      <c r="D23" s="18">
        <f t="shared" si="0"/>
        <v>3678637</v>
      </c>
      <c r="E23" s="39">
        <v>3091159</v>
      </c>
      <c r="F23" s="39">
        <v>587478</v>
      </c>
      <c r="G23" s="17"/>
      <c r="H23" s="2"/>
    </row>
    <row r="24" spans="1:8" ht="20.100000000000001" customHeight="1">
      <c r="A24" s="10"/>
      <c r="B24" s="11"/>
      <c r="C24" s="9" t="s">
        <v>60</v>
      </c>
      <c r="D24" s="18">
        <f t="shared" si="0"/>
        <v>0</v>
      </c>
      <c r="E24" s="39">
        <v>0</v>
      </c>
      <c r="F24" s="39">
        <v>0</v>
      </c>
      <c r="G24" s="17"/>
      <c r="H24" s="2"/>
    </row>
    <row r="25" spans="1:8" ht="20.100000000000001" customHeight="1">
      <c r="A25" s="10"/>
      <c r="B25" s="11"/>
      <c r="C25" s="9" t="s">
        <v>61</v>
      </c>
      <c r="D25" s="18">
        <f t="shared" si="0"/>
        <v>71108</v>
      </c>
      <c r="E25" s="18">
        <v>59752</v>
      </c>
      <c r="F25" s="39">
        <v>11356</v>
      </c>
      <c r="G25" s="17"/>
      <c r="H25" s="2"/>
    </row>
    <row r="26" spans="1:8" ht="20.100000000000001" customHeight="1">
      <c r="A26" s="10"/>
      <c r="B26" s="11"/>
      <c r="C26" s="9" t="s">
        <v>62</v>
      </c>
      <c r="D26" s="18">
        <f t="shared" si="0"/>
        <v>115066</v>
      </c>
      <c r="E26" s="18">
        <v>96690</v>
      </c>
      <c r="F26" s="39">
        <v>18376</v>
      </c>
      <c r="G26" s="17"/>
      <c r="H26" s="2"/>
    </row>
    <row r="27" spans="1:8" ht="20.100000000000001" customHeight="1">
      <c r="A27" s="10"/>
      <c r="B27" s="11"/>
      <c r="C27" s="9" t="s">
        <v>63</v>
      </c>
      <c r="D27" s="18">
        <f t="shared" si="0"/>
        <v>285724</v>
      </c>
      <c r="E27" s="18">
        <v>240094</v>
      </c>
      <c r="F27" s="39">
        <v>45630</v>
      </c>
      <c r="G27" s="17"/>
      <c r="H27" s="2"/>
    </row>
    <row r="28" spans="1:8" ht="20.100000000000001" customHeight="1">
      <c r="A28" s="10"/>
      <c r="B28" s="11"/>
      <c r="C28" s="9" t="s">
        <v>64</v>
      </c>
      <c r="D28" s="18">
        <f t="shared" si="0"/>
        <v>123571</v>
      </c>
      <c r="E28" s="18">
        <v>103837</v>
      </c>
      <c r="F28" s="39">
        <v>19734</v>
      </c>
      <c r="G28" s="17"/>
      <c r="H28" s="2"/>
    </row>
    <row r="29" spans="1:8" ht="20.100000000000001" customHeight="1">
      <c r="A29" s="10"/>
      <c r="B29" s="11"/>
      <c r="C29" s="9" t="s">
        <v>65</v>
      </c>
      <c r="D29" s="18">
        <f t="shared" si="0"/>
        <v>188186</v>
      </c>
      <c r="E29" s="18">
        <v>158133</v>
      </c>
      <c r="F29" s="39">
        <v>30053</v>
      </c>
      <c r="G29" s="17"/>
      <c r="H29" s="2"/>
    </row>
    <row r="30" spans="1:8" ht="20.100000000000001" customHeight="1">
      <c r="A30" s="10"/>
      <c r="B30" s="11"/>
      <c r="C30" s="9" t="s">
        <v>66</v>
      </c>
      <c r="D30" s="18">
        <f t="shared" si="0"/>
        <v>169787</v>
      </c>
      <c r="E30" s="18">
        <v>142672</v>
      </c>
      <c r="F30" s="39">
        <v>27115</v>
      </c>
      <c r="G30" s="17"/>
      <c r="H30" s="2"/>
    </row>
    <row r="31" spans="1:8" ht="20.100000000000001" customHeight="1">
      <c r="A31" s="10"/>
      <c r="B31" s="11"/>
      <c r="C31" s="9" t="s">
        <v>67</v>
      </c>
      <c r="D31" s="18">
        <f t="shared" si="0"/>
        <v>77826</v>
      </c>
      <c r="E31" s="39">
        <v>65397</v>
      </c>
      <c r="F31" s="39">
        <v>12429</v>
      </c>
      <c r="G31" s="17"/>
      <c r="H31" s="2"/>
    </row>
    <row r="32" spans="1:8" ht="20.100000000000001" customHeight="1">
      <c r="A32" s="10"/>
      <c r="B32" s="11"/>
      <c r="C32" s="9" t="s">
        <v>68</v>
      </c>
      <c r="D32" s="18">
        <f t="shared" si="0"/>
        <v>21520</v>
      </c>
      <c r="E32" s="18">
        <v>18083</v>
      </c>
      <c r="F32" s="18">
        <v>3437</v>
      </c>
      <c r="G32" s="17"/>
      <c r="H32" s="2"/>
    </row>
    <row r="33" spans="1:8" ht="20.100000000000001" customHeight="1" thickBot="1">
      <c r="A33" s="14"/>
      <c r="B33" s="15"/>
      <c r="C33" s="16" t="s">
        <v>69</v>
      </c>
      <c r="D33" s="41">
        <f t="shared" si="0"/>
        <v>362934</v>
      </c>
      <c r="E33" s="41">
        <v>304973</v>
      </c>
      <c r="F33" s="41">
        <v>57961</v>
      </c>
      <c r="G33" s="42"/>
      <c r="H33" s="2"/>
    </row>
    <row r="34" spans="1:8" ht="20.100000000000001" customHeight="1">
      <c r="D34" s="2"/>
      <c r="E34" s="2"/>
      <c r="F34" s="2"/>
      <c r="G34" s="2"/>
      <c r="H34" s="2"/>
    </row>
    <row r="35" spans="1:8" ht="20.100000000000001" customHeight="1">
      <c r="D35" s="2"/>
      <c r="E35" s="2"/>
      <c r="F35" s="2"/>
      <c r="G35" s="2"/>
      <c r="H35" s="2"/>
    </row>
    <row r="36" spans="1:8" ht="20.100000000000001" customHeight="1" thickBot="1">
      <c r="D36" s="2"/>
      <c r="E36" s="2"/>
      <c r="F36" s="2"/>
      <c r="G36" s="2"/>
      <c r="H36" s="2"/>
    </row>
    <row r="37" spans="1:8" ht="20.100000000000001" customHeight="1">
      <c r="A37" s="4" t="s">
        <v>34</v>
      </c>
      <c r="B37" s="5" t="s">
        <v>35</v>
      </c>
      <c r="C37" s="5" t="s">
        <v>36</v>
      </c>
      <c r="D37" s="43" t="s">
        <v>4</v>
      </c>
      <c r="E37" s="43" t="s">
        <v>109</v>
      </c>
      <c r="F37" s="43" t="s">
        <v>6</v>
      </c>
      <c r="G37" s="44" t="s">
        <v>7</v>
      </c>
      <c r="H37" s="2"/>
    </row>
    <row r="38" spans="1:8" ht="20.100000000000001" customHeight="1">
      <c r="A38" s="7" t="s">
        <v>9</v>
      </c>
      <c r="B38" s="8"/>
      <c r="C38" s="9" t="s">
        <v>70</v>
      </c>
      <c r="D38" s="18">
        <f t="shared" ref="D38:D45" si="1">SUM(E38:G38)</f>
        <v>120600</v>
      </c>
      <c r="E38" s="18">
        <v>101340</v>
      </c>
      <c r="F38" s="39">
        <v>19260</v>
      </c>
      <c r="G38" s="17"/>
      <c r="H38" s="2"/>
    </row>
    <row r="39" spans="1:8" ht="20.100000000000001" customHeight="1">
      <c r="A39" s="10"/>
      <c r="B39" s="11"/>
      <c r="C39" s="9" t="s">
        <v>71</v>
      </c>
      <c r="D39" s="18">
        <f t="shared" si="1"/>
        <v>77866</v>
      </c>
      <c r="E39" s="18">
        <v>65431</v>
      </c>
      <c r="F39" s="39">
        <v>12435</v>
      </c>
      <c r="G39" s="17"/>
      <c r="H39" s="2"/>
    </row>
    <row r="40" spans="1:8" ht="20.100000000000001" customHeight="1">
      <c r="A40" s="10"/>
      <c r="B40" s="11"/>
      <c r="C40" s="9" t="s">
        <v>72</v>
      </c>
      <c r="D40" s="18">
        <f t="shared" si="1"/>
        <v>473049</v>
      </c>
      <c r="E40" s="18">
        <v>397503</v>
      </c>
      <c r="F40" s="39">
        <v>75546</v>
      </c>
      <c r="G40" s="17"/>
      <c r="H40" s="2"/>
    </row>
    <row r="41" spans="1:8" ht="20.100000000000001" customHeight="1">
      <c r="A41" s="10"/>
      <c r="B41" s="11"/>
      <c r="C41" s="9" t="s">
        <v>73</v>
      </c>
      <c r="D41" s="18">
        <f t="shared" si="1"/>
        <v>106688</v>
      </c>
      <c r="E41" s="18">
        <v>89650</v>
      </c>
      <c r="F41" s="39">
        <v>17038</v>
      </c>
      <c r="G41" s="17"/>
      <c r="H41" s="2"/>
    </row>
    <row r="42" spans="1:8" ht="20.100000000000001" customHeight="1">
      <c r="A42" s="10"/>
      <c r="B42" s="11"/>
      <c r="C42" s="9" t="s">
        <v>74</v>
      </c>
      <c r="D42" s="18">
        <f t="shared" si="1"/>
        <v>95474</v>
      </c>
      <c r="E42" s="18">
        <v>80227</v>
      </c>
      <c r="F42" s="39">
        <v>15247</v>
      </c>
      <c r="G42" s="17"/>
      <c r="H42" s="2"/>
    </row>
    <row r="43" spans="1:8" ht="20.100000000000001" customHeight="1">
      <c r="A43" s="10"/>
      <c r="B43" s="11"/>
      <c r="C43" s="9" t="s">
        <v>75</v>
      </c>
      <c r="D43" s="18">
        <f t="shared" si="1"/>
        <v>402306</v>
      </c>
      <c r="E43" s="18">
        <v>338058</v>
      </c>
      <c r="F43" s="39">
        <v>64248</v>
      </c>
      <c r="G43" s="17"/>
      <c r="H43" s="2"/>
    </row>
    <row r="44" spans="1:8" ht="20.100000000000001" customHeight="1">
      <c r="A44" s="10"/>
      <c r="B44" s="11"/>
      <c r="C44" s="9" t="s">
        <v>76</v>
      </c>
      <c r="D44" s="18">
        <f t="shared" si="1"/>
        <v>0</v>
      </c>
      <c r="E44" s="18">
        <v>0</v>
      </c>
      <c r="F44" s="39">
        <v>0</v>
      </c>
      <c r="G44" s="17"/>
      <c r="H44" s="2"/>
    </row>
    <row r="45" spans="1:8" ht="20.100000000000001" customHeight="1">
      <c r="A45" s="10"/>
      <c r="B45" s="11"/>
      <c r="C45" s="9" t="s">
        <v>77</v>
      </c>
      <c r="D45" s="18">
        <f t="shared" si="1"/>
        <v>202142</v>
      </c>
      <c r="E45" s="18">
        <v>169860</v>
      </c>
      <c r="F45" s="39">
        <v>32282</v>
      </c>
      <c r="G45" s="17"/>
      <c r="H45" s="2"/>
    </row>
    <row r="46" spans="1:8" ht="20.100000000000001" customHeight="1">
      <c r="A46" s="10"/>
      <c r="B46" s="12"/>
      <c r="C46" s="13" t="s">
        <v>52</v>
      </c>
      <c r="D46" s="45">
        <f>SUM(D19:D33)+SUM(D38:D45)</f>
        <v>7444642</v>
      </c>
      <c r="E46" s="45">
        <f>SUM(E19:E33)+SUM(E38:E45)</f>
        <v>6255734</v>
      </c>
      <c r="F46" s="45">
        <f>SUM(F19:F33)+SUM(F38:F45)</f>
        <v>1188908</v>
      </c>
      <c r="G46" s="45">
        <f>SUM(G19:G33)+SUM(G38:G45)</f>
        <v>0</v>
      </c>
      <c r="H46" s="2"/>
    </row>
    <row r="47" spans="1:8" ht="20.100000000000001" customHeight="1">
      <c r="A47" s="10"/>
      <c r="B47" s="11" t="s">
        <v>28</v>
      </c>
      <c r="C47" s="9" t="s">
        <v>78</v>
      </c>
      <c r="D47" s="18">
        <f t="shared" ref="D47:D62" si="2">SUM(E47:G47)</f>
        <v>64067</v>
      </c>
      <c r="E47" s="18">
        <v>53836</v>
      </c>
      <c r="F47" s="18">
        <v>10231</v>
      </c>
      <c r="G47" s="17"/>
      <c r="H47" s="2"/>
    </row>
    <row r="48" spans="1:8" ht="20.100000000000001" customHeight="1">
      <c r="A48" s="10"/>
      <c r="B48" s="11" t="s">
        <v>79</v>
      </c>
      <c r="C48" s="9" t="s">
        <v>80</v>
      </c>
      <c r="D48" s="18">
        <f t="shared" si="2"/>
        <v>92708</v>
      </c>
      <c r="E48" s="18">
        <v>77903</v>
      </c>
      <c r="F48" s="18">
        <v>14805</v>
      </c>
      <c r="G48" s="17"/>
      <c r="H48" s="2"/>
    </row>
    <row r="49" spans="1:8" ht="20.100000000000001" customHeight="1">
      <c r="A49" s="10"/>
      <c r="B49" s="11"/>
      <c r="C49" s="9" t="s">
        <v>81</v>
      </c>
      <c r="D49" s="18">
        <f t="shared" si="2"/>
        <v>147168</v>
      </c>
      <c r="E49" s="18">
        <v>123665</v>
      </c>
      <c r="F49" s="18">
        <v>23503</v>
      </c>
      <c r="G49" s="17"/>
      <c r="H49" s="2"/>
    </row>
    <row r="50" spans="1:8" ht="20.100000000000001" customHeight="1">
      <c r="A50" s="10"/>
      <c r="B50" s="11"/>
      <c r="C50" s="9" t="s">
        <v>82</v>
      </c>
      <c r="D50" s="18">
        <f t="shared" si="2"/>
        <v>57801</v>
      </c>
      <c r="E50" s="18">
        <v>48570</v>
      </c>
      <c r="F50" s="18">
        <v>9231</v>
      </c>
      <c r="G50" s="17"/>
      <c r="H50" s="2"/>
    </row>
    <row r="51" spans="1:8" ht="20.100000000000001" customHeight="1">
      <c r="A51" s="10"/>
      <c r="B51" s="11"/>
      <c r="C51" s="9" t="s">
        <v>83</v>
      </c>
      <c r="D51" s="18">
        <f t="shared" si="2"/>
        <v>0</v>
      </c>
      <c r="E51" s="18">
        <v>0</v>
      </c>
      <c r="F51" s="18">
        <v>0</v>
      </c>
      <c r="G51" s="17"/>
      <c r="H51" s="2"/>
    </row>
    <row r="52" spans="1:8" ht="20.100000000000001" customHeight="1">
      <c r="A52" s="10"/>
      <c r="B52" s="11"/>
      <c r="C52" s="9" t="s">
        <v>84</v>
      </c>
      <c r="D52" s="18">
        <f t="shared" si="2"/>
        <v>118626</v>
      </c>
      <c r="E52" s="18">
        <v>99681</v>
      </c>
      <c r="F52" s="18">
        <v>18945</v>
      </c>
      <c r="G52" s="17"/>
      <c r="H52" s="2"/>
    </row>
    <row r="53" spans="1:8" ht="20.100000000000001" customHeight="1">
      <c r="A53" s="10"/>
      <c r="B53" s="11"/>
      <c r="C53" s="9" t="s">
        <v>85</v>
      </c>
      <c r="D53" s="18">
        <f t="shared" si="2"/>
        <v>75588</v>
      </c>
      <c r="E53" s="18">
        <v>63517</v>
      </c>
      <c r="F53" s="18">
        <v>12071</v>
      </c>
      <c r="G53" s="17"/>
      <c r="H53" s="2"/>
    </row>
    <row r="54" spans="1:8" ht="20.100000000000001" customHeight="1">
      <c r="A54" s="10"/>
      <c r="B54" s="11"/>
      <c r="C54" s="9" t="s">
        <v>86</v>
      </c>
      <c r="D54" s="18">
        <f t="shared" si="2"/>
        <v>62501</v>
      </c>
      <c r="E54" s="18">
        <v>52520</v>
      </c>
      <c r="F54" s="18">
        <v>9981</v>
      </c>
      <c r="G54" s="17"/>
      <c r="H54" s="2"/>
    </row>
    <row r="55" spans="1:8" ht="20.100000000000001" customHeight="1">
      <c r="A55" s="10"/>
      <c r="B55" s="11"/>
      <c r="C55" s="9" t="s">
        <v>87</v>
      </c>
      <c r="D55" s="18">
        <f t="shared" si="2"/>
        <v>58543</v>
      </c>
      <c r="E55" s="18">
        <v>49194</v>
      </c>
      <c r="F55" s="18">
        <v>9349</v>
      </c>
      <c r="G55" s="17"/>
      <c r="H55" s="2"/>
    </row>
    <row r="56" spans="1:8" ht="20.100000000000001" customHeight="1">
      <c r="A56" s="10"/>
      <c r="B56" s="12"/>
      <c r="C56" s="13" t="s">
        <v>52</v>
      </c>
      <c r="D56" s="45">
        <f>SUM(D47:D55)</f>
        <v>677002</v>
      </c>
      <c r="E56" s="45">
        <f>SUM(E47:E55)</f>
        <v>568886</v>
      </c>
      <c r="F56" s="45">
        <f>SUM(F47:F55)</f>
        <v>108116</v>
      </c>
      <c r="G56" s="45">
        <f>SUM(G47:G55)</f>
        <v>0</v>
      </c>
      <c r="H56" s="2"/>
    </row>
    <row r="57" spans="1:8" ht="20.100000000000001" customHeight="1">
      <c r="A57" s="10"/>
      <c r="B57" s="87" t="s">
        <v>88</v>
      </c>
      <c r="C57" s="88"/>
      <c r="D57" s="18">
        <f t="shared" si="2"/>
        <v>679783</v>
      </c>
      <c r="E57" s="18">
        <v>0</v>
      </c>
      <c r="F57" s="18">
        <v>108561</v>
      </c>
      <c r="G57" s="17">
        <v>571222</v>
      </c>
      <c r="H57" s="2"/>
    </row>
    <row r="58" spans="1:8" ht="20.100000000000001" customHeight="1">
      <c r="A58" s="10"/>
      <c r="B58" s="87" t="s">
        <v>89</v>
      </c>
      <c r="C58" s="88"/>
      <c r="D58" s="18">
        <f t="shared" si="2"/>
        <v>211710</v>
      </c>
      <c r="E58" s="18">
        <v>0</v>
      </c>
      <c r="F58" s="18">
        <v>33810</v>
      </c>
      <c r="G58" s="17">
        <v>177900</v>
      </c>
      <c r="H58" s="2"/>
    </row>
    <row r="59" spans="1:8" ht="20.100000000000001" customHeight="1">
      <c r="A59" s="10"/>
      <c r="B59" s="87" t="s">
        <v>90</v>
      </c>
      <c r="C59" s="88"/>
      <c r="D59" s="18">
        <f t="shared" si="2"/>
        <v>611671</v>
      </c>
      <c r="E59" s="18">
        <v>0</v>
      </c>
      <c r="F59" s="18">
        <v>97684</v>
      </c>
      <c r="G59" s="17">
        <v>513987</v>
      </c>
      <c r="H59" s="2"/>
    </row>
    <row r="60" spans="1:8" ht="20.100000000000001" customHeight="1">
      <c r="A60" s="21"/>
      <c r="B60" s="103" t="s">
        <v>93</v>
      </c>
      <c r="C60" s="104"/>
      <c r="D60" s="45">
        <f>D18+D46+D56+D57+D58+D59</f>
        <v>10695990</v>
      </c>
      <c r="E60" s="45">
        <f>E18+E46+E56+E57+E58+E59</f>
        <v>7724734</v>
      </c>
      <c r="F60" s="45">
        <f>F18+F46+F56+F57+F58+F59</f>
        <v>1708147</v>
      </c>
      <c r="G60" s="46">
        <f t="shared" ref="G60" si="3">G18+G46+G56+G57+G58+G59</f>
        <v>1263109</v>
      </c>
      <c r="H60" s="2"/>
    </row>
    <row r="61" spans="1:8" ht="20.100000000000001" customHeight="1">
      <c r="A61" s="89" t="s">
        <v>17</v>
      </c>
      <c r="B61" s="90"/>
      <c r="C61" s="88"/>
      <c r="D61" s="18">
        <f t="shared" si="2"/>
        <v>595254</v>
      </c>
      <c r="E61" s="18">
        <v>184528</v>
      </c>
      <c r="F61" s="18">
        <v>190481</v>
      </c>
      <c r="G61" s="17">
        <v>220245</v>
      </c>
      <c r="H61" s="38"/>
    </row>
    <row r="62" spans="1:8" ht="20.100000000000001" customHeight="1" thickBot="1">
      <c r="A62" s="100" t="s">
        <v>91</v>
      </c>
      <c r="B62" s="101"/>
      <c r="C62" s="102"/>
      <c r="D62" s="18">
        <f t="shared" si="2"/>
        <v>789463</v>
      </c>
      <c r="E62" s="19">
        <v>244733</v>
      </c>
      <c r="F62" s="19">
        <v>252628</v>
      </c>
      <c r="G62" s="20">
        <v>292102</v>
      </c>
      <c r="H62" s="38"/>
    </row>
    <row r="63" spans="1:8" ht="20.100000000000001" customHeight="1" thickBot="1">
      <c r="A63" s="97" t="s">
        <v>92</v>
      </c>
      <c r="B63" s="98"/>
      <c r="C63" s="99"/>
      <c r="D63" s="51">
        <f>SUM(D60:D62)</f>
        <v>12080707</v>
      </c>
      <c r="E63" s="51">
        <f>SUM(E60:E62)</f>
        <v>8153995</v>
      </c>
      <c r="F63" s="51">
        <f t="shared" ref="F63:G63" si="4">SUM(F60:F62)</f>
        <v>2151256</v>
      </c>
      <c r="G63" s="52">
        <f t="shared" si="4"/>
        <v>1775456</v>
      </c>
      <c r="H63" s="2"/>
    </row>
    <row r="64" spans="1:8">
      <c r="H64" s="2"/>
    </row>
    <row r="65" spans="4:6">
      <c r="D65" s="2"/>
    </row>
    <row r="66" spans="4:6">
      <c r="D66" s="37"/>
      <c r="E66" s="22"/>
    </row>
    <row r="68" spans="4:6">
      <c r="F68" s="2">
        <f>60654354*5%</f>
        <v>3032717.7</v>
      </c>
    </row>
  </sheetData>
  <mergeCells count="8">
    <mergeCell ref="A63:C63"/>
    <mergeCell ref="A2:G2"/>
    <mergeCell ref="B57:C57"/>
    <mergeCell ref="B58:C58"/>
    <mergeCell ref="B59:C59"/>
    <mergeCell ref="A61:C61"/>
    <mergeCell ref="A62:C62"/>
    <mergeCell ref="B60:C60"/>
  </mergeCells>
  <phoneticPr fontId="2" type="noConversion"/>
  <pageMargins left="0.34" right="0.26" top="0.92" bottom="0.35" header="0.27" footer="0.25"/>
  <pageSetup paperSize="9" scale="82" fitToHeight="0" orientation="portrait" r:id="rId1"/>
  <headerFooter alignWithMargins="0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281C-249D-4058-A8EF-4E9B73D77F15}">
  <sheetPr>
    <pageSetUpPr fitToPage="1"/>
  </sheetPr>
  <dimension ref="A1:BJ29"/>
  <sheetViews>
    <sheetView zoomScaleNormal="100" workbookViewId="0">
      <selection activeCell="BM9" sqref="BM9"/>
    </sheetView>
  </sheetViews>
  <sheetFormatPr defaultRowHeight="16.5"/>
  <cols>
    <col min="2" max="5" width="2.375" customWidth="1"/>
    <col min="6" max="6" width="2.5" customWidth="1"/>
    <col min="7" max="61" width="2.375" customWidth="1"/>
  </cols>
  <sheetData>
    <row r="1" spans="1:62">
      <c r="A1" s="108" t="s">
        <v>129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</row>
    <row r="2" spans="1:6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</row>
    <row r="3" spans="1:62" ht="26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4" spans="1:62">
      <c r="A4" s="110" t="s">
        <v>130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AJ4" s="111" t="s">
        <v>131</v>
      </c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2"/>
      <c r="BF4" s="112"/>
      <c r="BG4" s="112"/>
      <c r="BH4" s="112"/>
      <c r="BI4" s="112"/>
    </row>
    <row r="5" spans="1:62">
      <c r="A5" s="113" t="s">
        <v>132</v>
      </c>
      <c r="B5" s="114" t="s">
        <v>133</v>
      </c>
      <c r="C5" s="115"/>
      <c r="D5" s="115"/>
      <c r="E5" s="115"/>
      <c r="F5" s="116"/>
      <c r="G5" s="115" t="s">
        <v>134</v>
      </c>
      <c r="H5" s="115"/>
      <c r="I5" s="115"/>
      <c r="J5" s="115"/>
      <c r="K5" s="117"/>
      <c r="L5" s="115" t="s">
        <v>135</v>
      </c>
      <c r="M5" s="115"/>
      <c r="N5" s="115"/>
      <c r="O5" s="115"/>
      <c r="P5" s="117"/>
      <c r="Q5" s="115" t="s">
        <v>136</v>
      </c>
      <c r="R5" s="115"/>
      <c r="S5" s="115"/>
      <c r="T5" s="115"/>
      <c r="U5" s="117"/>
      <c r="V5" s="115" t="s">
        <v>137</v>
      </c>
      <c r="W5" s="115"/>
      <c r="X5" s="115"/>
      <c r="Y5" s="115"/>
      <c r="Z5" s="117"/>
      <c r="AA5" s="115" t="s">
        <v>138</v>
      </c>
      <c r="AB5" s="115"/>
      <c r="AC5" s="115"/>
      <c r="AD5" s="115"/>
      <c r="AE5" s="117"/>
      <c r="AF5" s="115" t="s">
        <v>139</v>
      </c>
      <c r="AG5" s="115"/>
      <c r="AH5" s="115"/>
      <c r="AI5" s="115"/>
      <c r="AJ5" s="117"/>
      <c r="AK5" s="115" t="s">
        <v>140</v>
      </c>
      <c r="AL5" s="115"/>
      <c r="AM5" s="115"/>
      <c r="AN5" s="115"/>
      <c r="AO5" s="117"/>
      <c r="AP5" s="115" t="s">
        <v>141</v>
      </c>
      <c r="AQ5" s="115"/>
      <c r="AR5" s="115"/>
      <c r="AS5" s="115"/>
      <c r="AT5" s="117"/>
      <c r="AU5" s="115" t="s">
        <v>142</v>
      </c>
      <c r="AV5" s="115"/>
      <c r="AW5" s="115"/>
      <c r="AX5" s="115"/>
      <c r="AY5" s="117"/>
      <c r="AZ5" s="115" t="s">
        <v>143</v>
      </c>
      <c r="BA5" s="115"/>
      <c r="BB5" s="115"/>
      <c r="BC5" s="115"/>
      <c r="BD5" s="117"/>
      <c r="BE5" s="115" t="s">
        <v>144</v>
      </c>
      <c r="BF5" s="115"/>
      <c r="BG5" s="115"/>
      <c r="BH5" s="115"/>
      <c r="BI5" s="117"/>
      <c r="BJ5" s="118" t="s">
        <v>145</v>
      </c>
    </row>
    <row r="6" spans="1:62">
      <c r="A6" s="119" t="s">
        <v>146</v>
      </c>
      <c r="B6" s="107"/>
      <c r="C6" s="120"/>
      <c r="D6" s="120">
        <v>15</v>
      </c>
      <c r="E6" s="120"/>
      <c r="F6" s="120">
        <v>31</v>
      </c>
      <c r="G6" s="107"/>
      <c r="H6" s="120"/>
      <c r="I6" s="120">
        <v>15</v>
      </c>
      <c r="J6" s="120"/>
      <c r="K6" s="121">
        <v>30</v>
      </c>
      <c r="L6" s="107"/>
      <c r="M6" s="120"/>
      <c r="N6" s="120">
        <v>15</v>
      </c>
      <c r="O6" s="120"/>
      <c r="P6" s="121">
        <v>31</v>
      </c>
      <c r="Q6" s="107"/>
      <c r="R6" s="120"/>
      <c r="S6" s="120">
        <v>15</v>
      </c>
      <c r="T6" s="120"/>
      <c r="U6" s="121">
        <v>30</v>
      </c>
      <c r="V6" s="107"/>
      <c r="W6" s="120"/>
      <c r="X6" s="120">
        <v>15</v>
      </c>
      <c r="Y6" s="120"/>
      <c r="Z6" s="121">
        <v>31</v>
      </c>
      <c r="AA6" s="107"/>
      <c r="AB6" s="120"/>
      <c r="AC6" s="120">
        <v>15</v>
      </c>
      <c r="AD6" s="120"/>
      <c r="AE6" s="121">
        <v>30</v>
      </c>
      <c r="AF6" s="107"/>
      <c r="AG6" s="120"/>
      <c r="AH6" s="120">
        <v>15</v>
      </c>
      <c r="AI6" s="120"/>
      <c r="AJ6" s="121">
        <v>31</v>
      </c>
      <c r="AK6" s="107"/>
      <c r="AL6" s="120"/>
      <c r="AM6" s="120">
        <v>15</v>
      </c>
      <c r="AN6" s="120"/>
      <c r="AO6" s="121">
        <v>30</v>
      </c>
      <c r="AP6" s="107"/>
      <c r="AQ6" s="120"/>
      <c r="AR6" s="120">
        <v>15</v>
      </c>
      <c r="AS6" s="120"/>
      <c r="AT6" s="121">
        <v>30</v>
      </c>
      <c r="AU6" s="107"/>
      <c r="AV6" s="120"/>
      <c r="AW6" s="120">
        <v>15</v>
      </c>
      <c r="AX6" s="120"/>
      <c r="AY6" s="121">
        <v>31</v>
      </c>
      <c r="AZ6" s="107"/>
      <c r="BA6" s="120"/>
      <c r="BB6" s="120">
        <v>15</v>
      </c>
      <c r="BC6" s="120"/>
      <c r="BD6" s="121">
        <v>30</v>
      </c>
      <c r="BE6" s="107"/>
      <c r="BF6" s="120"/>
      <c r="BG6" s="120">
        <v>15</v>
      </c>
      <c r="BH6" s="120"/>
      <c r="BI6" s="121">
        <v>30</v>
      </c>
      <c r="BJ6" s="122"/>
    </row>
    <row r="7" spans="1:62" ht="78" customHeight="1">
      <c r="A7" s="123" t="s">
        <v>147</v>
      </c>
      <c r="B7" s="124"/>
      <c r="C7" s="125"/>
      <c r="D7" s="125"/>
      <c r="E7" s="125"/>
      <c r="F7" s="125"/>
      <c r="G7" s="126"/>
      <c r="H7" s="126"/>
      <c r="I7" s="126"/>
      <c r="J7" s="126"/>
      <c r="K7" s="126"/>
      <c r="L7" s="125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7"/>
      <c r="AZ7" s="126"/>
      <c r="BA7" s="126"/>
      <c r="BB7" s="126"/>
      <c r="BC7" s="126"/>
      <c r="BD7" s="126"/>
      <c r="BE7" s="126"/>
      <c r="BF7" s="126"/>
      <c r="BG7" s="126"/>
      <c r="BH7" s="126"/>
      <c r="BI7" s="128"/>
      <c r="BJ7" s="129"/>
    </row>
    <row r="8" spans="1:62" ht="198" customHeight="1">
      <c r="A8" s="130"/>
      <c r="B8" s="131"/>
      <c r="C8" s="132"/>
      <c r="D8" s="132"/>
      <c r="E8" s="132"/>
      <c r="F8" s="132"/>
      <c r="G8" s="132"/>
      <c r="H8" s="132"/>
      <c r="I8" s="132"/>
      <c r="J8" s="132"/>
      <c r="K8" s="132"/>
      <c r="L8" s="133"/>
      <c r="M8" s="132"/>
      <c r="N8" s="134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S8" s="132"/>
      <c r="AT8" s="132"/>
      <c r="AU8" s="132"/>
      <c r="AV8" s="132"/>
      <c r="AW8" s="132"/>
      <c r="AX8" s="132"/>
      <c r="AY8" s="135"/>
      <c r="AZ8" s="132"/>
      <c r="BA8" s="132"/>
      <c r="BB8" s="132"/>
      <c r="BC8" s="132"/>
      <c r="BD8" s="132"/>
      <c r="BE8" s="132"/>
      <c r="BF8" s="132"/>
      <c r="BG8" s="132"/>
      <c r="BI8" s="136"/>
      <c r="BJ8" s="137"/>
    </row>
    <row r="9" spans="1:62" ht="19.5" customHeight="1">
      <c r="A9" s="138" t="s">
        <v>148</v>
      </c>
      <c r="B9" s="124"/>
      <c r="C9" s="125"/>
      <c r="D9" s="125"/>
      <c r="E9" s="125"/>
      <c r="F9" s="125"/>
      <c r="G9" s="125"/>
      <c r="H9" s="125"/>
      <c r="I9" s="125"/>
      <c r="J9" s="125"/>
      <c r="K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39"/>
      <c r="AZ9" s="125"/>
      <c r="BA9" s="125"/>
      <c r="BB9" s="125"/>
      <c r="BC9" s="125"/>
      <c r="BD9" s="125"/>
      <c r="BE9" s="125"/>
      <c r="BF9" s="125"/>
      <c r="BG9" s="125"/>
      <c r="BH9" s="125"/>
      <c r="BI9" s="140"/>
      <c r="BJ9" s="137"/>
    </row>
    <row r="10" spans="1:62" ht="19.5" customHeight="1">
      <c r="A10" s="130"/>
      <c r="B10" s="124"/>
      <c r="C10" s="125"/>
      <c r="D10" s="125"/>
      <c r="E10" s="125"/>
      <c r="F10" s="125"/>
      <c r="G10" s="125"/>
      <c r="H10" s="125"/>
      <c r="I10" s="125"/>
      <c r="J10" s="125"/>
      <c r="K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39"/>
      <c r="AZ10" s="125"/>
      <c r="BA10" s="125"/>
      <c r="BB10" s="125"/>
      <c r="BC10" s="125"/>
      <c r="BD10" s="125"/>
      <c r="BE10" s="125"/>
      <c r="BF10" s="125"/>
      <c r="BG10" s="125"/>
      <c r="BH10" s="125"/>
      <c r="BI10" s="140"/>
      <c r="BJ10" s="137"/>
    </row>
    <row r="11" spans="1:62" ht="19.5" customHeight="1">
      <c r="A11" s="141"/>
      <c r="B11" s="124"/>
      <c r="C11" s="125"/>
      <c r="D11" s="125"/>
      <c r="E11" s="125"/>
      <c r="F11" s="125"/>
      <c r="G11" s="125"/>
      <c r="H11" s="125"/>
      <c r="I11" s="125"/>
      <c r="J11" s="125"/>
      <c r="K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39"/>
      <c r="AZ11" s="125"/>
      <c r="BA11" s="125"/>
      <c r="BB11" s="125"/>
      <c r="BC11" s="125"/>
      <c r="BD11" s="125"/>
      <c r="BE11" s="125"/>
      <c r="BF11" s="125"/>
      <c r="BG11" s="125"/>
      <c r="BH11" s="125"/>
      <c r="BI11" s="140"/>
      <c r="BJ11" s="137"/>
    </row>
    <row r="12" spans="1:62" ht="19.5" customHeight="1">
      <c r="A12" s="142" t="s">
        <v>149</v>
      </c>
      <c r="B12" s="143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7"/>
      <c r="AZ12" s="126"/>
      <c r="BA12" s="126"/>
      <c r="BB12" s="126"/>
      <c r="BC12" s="126"/>
      <c r="BD12" s="126"/>
      <c r="BE12" s="126"/>
      <c r="BF12" s="126"/>
      <c r="BG12" s="126"/>
      <c r="BH12" s="126"/>
      <c r="BI12" s="128"/>
      <c r="BJ12" s="144"/>
    </row>
    <row r="13" spans="1:62" ht="19.5" customHeight="1">
      <c r="A13" s="145"/>
      <c r="B13" s="124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39"/>
      <c r="AZ13" s="125"/>
      <c r="BA13" s="125"/>
      <c r="BB13" s="125"/>
      <c r="BC13" s="125"/>
      <c r="BD13" s="125"/>
      <c r="BE13" s="125"/>
      <c r="BF13" s="125"/>
      <c r="BG13" s="125"/>
      <c r="BH13" s="125"/>
      <c r="BI13" s="140"/>
      <c r="BJ13" s="137"/>
    </row>
    <row r="14" spans="1:62" ht="19.5" customHeight="1">
      <c r="A14" s="146"/>
      <c r="B14" s="131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5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6"/>
      <c r="BJ14" s="147"/>
    </row>
    <row r="15" spans="1:62" ht="19.5" customHeight="1">
      <c r="A15" s="148" t="s">
        <v>150</v>
      </c>
      <c r="B15" s="143"/>
      <c r="C15" s="126"/>
      <c r="D15" s="126"/>
      <c r="E15" s="126"/>
      <c r="F15" s="126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39"/>
      <c r="AZ15" s="125"/>
      <c r="BA15" s="125"/>
      <c r="BB15" s="125"/>
      <c r="BC15" s="125"/>
      <c r="BD15" s="125"/>
      <c r="BE15" s="125"/>
      <c r="BF15" s="125"/>
      <c r="BG15" s="125"/>
      <c r="BH15" s="125"/>
      <c r="BI15" s="140"/>
      <c r="BJ15" s="137"/>
    </row>
    <row r="16" spans="1:62" ht="19.5" customHeight="1">
      <c r="A16" s="145"/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39"/>
      <c r="AZ16" s="125"/>
      <c r="BA16" s="125"/>
      <c r="BB16" s="125"/>
      <c r="BC16" s="125"/>
      <c r="BD16" s="125"/>
      <c r="BE16" s="125"/>
      <c r="BF16" s="125"/>
      <c r="BG16" s="125"/>
      <c r="BH16" s="125"/>
      <c r="BI16" s="140"/>
      <c r="BJ16" s="149"/>
    </row>
    <row r="17" spans="1:62" ht="19.5" customHeight="1">
      <c r="A17" s="146"/>
      <c r="B17" s="131"/>
      <c r="C17" s="132"/>
      <c r="D17" s="132"/>
      <c r="E17" s="132"/>
      <c r="F17" s="125"/>
      <c r="G17" s="125"/>
      <c r="H17" s="125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5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6"/>
      <c r="BJ17" s="150"/>
    </row>
    <row r="18" spans="1:62" ht="19.5" customHeight="1">
      <c r="A18" s="123" t="s">
        <v>151</v>
      </c>
      <c r="B18" s="143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7"/>
      <c r="AZ18" s="125"/>
      <c r="BA18" s="125"/>
      <c r="BB18" s="125"/>
      <c r="BC18" s="125"/>
      <c r="BD18" s="125"/>
      <c r="BE18" s="125"/>
      <c r="BF18" s="125"/>
      <c r="BG18" s="125"/>
      <c r="BH18" s="125"/>
      <c r="BI18" s="140"/>
      <c r="BJ18" s="137"/>
    </row>
    <row r="19" spans="1:62" ht="19.5" customHeight="1">
      <c r="A19" s="130"/>
      <c r="B19" s="124"/>
      <c r="C19" s="125"/>
      <c r="D19" s="125"/>
      <c r="E19" s="125"/>
      <c r="F19" s="139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39"/>
      <c r="AZ19" s="125"/>
      <c r="BA19" s="125"/>
      <c r="BB19" s="125"/>
      <c r="BC19" s="125"/>
      <c r="BD19" s="125"/>
      <c r="BE19" s="125"/>
      <c r="BF19" s="125"/>
      <c r="BG19" s="125"/>
      <c r="BH19" s="125"/>
      <c r="BI19" s="140"/>
      <c r="BJ19" s="149"/>
    </row>
    <row r="20" spans="1:62" ht="19.5" customHeight="1">
      <c r="A20" s="141"/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5"/>
      <c r="AZ20" s="132"/>
      <c r="BA20" s="132"/>
      <c r="BB20" s="132"/>
      <c r="BC20" s="132"/>
      <c r="BD20" s="132"/>
      <c r="BE20" s="132"/>
      <c r="BF20" s="132"/>
      <c r="BG20" s="132"/>
      <c r="BH20" s="132"/>
      <c r="BI20" s="136"/>
      <c r="BJ20" s="137"/>
    </row>
    <row r="21" spans="1:62">
      <c r="A21" s="138"/>
      <c r="B21" s="151"/>
      <c r="C21" s="152"/>
      <c r="D21" s="152"/>
      <c r="E21" s="152"/>
      <c r="F21" s="153"/>
      <c r="G21" s="152"/>
      <c r="H21" s="152"/>
      <c r="I21" s="152"/>
      <c r="J21" s="152"/>
      <c r="K21" s="153"/>
      <c r="L21" s="151"/>
      <c r="M21" s="152"/>
      <c r="N21" s="152"/>
      <c r="O21" s="152"/>
      <c r="P21" s="153"/>
      <c r="Q21" s="152"/>
      <c r="R21" s="152"/>
      <c r="S21" s="152"/>
      <c r="T21" s="152"/>
      <c r="U21" s="153"/>
      <c r="V21" s="151"/>
      <c r="W21" s="152"/>
      <c r="X21" s="152"/>
      <c r="Y21" s="152"/>
      <c r="Z21" s="153"/>
      <c r="AA21" s="152"/>
      <c r="AB21" s="152"/>
      <c r="AC21" s="152"/>
      <c r="AD21" s="152"/>
      <c r="AE21" s="153"/>
      <c r="AF21" s="151"/>
      <c r="AG21" s="152"/>
      <c r="AH21" s="152"/>
      <c r="AI21" s="152"/>
      <c r="AJ21" s="153"/>
      <c r="AK21" s="152"/>
      <c r="AL21" s="152"/>
      <c r="AM21" s="152"/>
      <c r="AN21" s="152"/>
      <c r="AO21" s="153"/>
      <c r="AP21" s="151"/>
      <c r="AQ21" s="152"/>
      <c r="AR21" s="152"/>
      <c r="AS21" s="152"/>
      <c r="AT21" s="153"/>
      <c r="AU21" s="151"/>
      <c r="AV21" s="152"/>
      <c r="AW21" s="152"/>
      <c r="AX21" s="152"/>
      <c r="AY21" s="154"/>
      <c r="AZ21" s="152"/>
      <c r="BA21" s="152"/>
      <c r="BB21" s="152"/>
      <c r="BC21" s="152"/>
      <c r="BD21" s="154"/>
      <c r="BE21" s="152"/>
      <c r="BF21" s="152"/>
      <c r="BG21" s="152"/>
      <c r="BH21" s="152"/>
      <c r="BI21" s="152"/>
      <c r="BJ21" s="144"/>
    </row>
    <row r="22" spans="1:62">
      <c r="A22" s="141"/>
      <c r="B22" s="155"/>
      <c r="C22" s="156"/>
      <c r="D22" s="156"/>
      <c r="E22" s="156"/>
      <c r="F22" s="147"/>
      <c r="G22" s="156"/>
      <c r="H22" s="156"/>
      <c r="I22" s="156"/>
      <c r="J22" s="156"/>
      <c r="K22" s="147"/>
      <c r="L22" s="155"/>
      <c r="M22" s="156"/>
      <c r="N22" s="156"/>
      <c r="O22" s="156"/>
      <c r="P22" s="147"/>
      <c r="Q22" s="156"/>
      <c r="R22" s="156"/>
      <c r="S22" s="156"/>
      <c r="T22" s="156"/>
      <c r="U22" s="147"/>
      <c r="V22" s="155"/>
      <c r="W22" s="156"/>
      <c r="X22" s="156"/>
      <c r="Y22" s="156"/>
      <c r="Z22" s="147"/>
      <c r="AA22" s="156"/>
      <c r="AB22" s="156"/>
      <c r="AC22" s="156"/>
      <c r="AD22" s="156"/>
      <c r="AE22" s="147"/>
      <c r="AF22" s="155"/>
      <c r="AG22" s="156"/>
      <c r="AH22" s="156"/>
      <c r="AI22" s="156"/>
      <c r="AJ22" s="147"/>
      <c r="AK22" s="156"/>
      <c r="AL22" s="156"/>
      <c r="AM22" s="156"/>
      <c r="AN22" s="156"/>
      <c r="AO22" s="147"/>
      <c r="AP22" s="155"/>
      <c r="AQ22" s="156"/>
      <c r="AR22" s="156"/>
      <c r="AS22" s="156"/>
      <c r="AT22" s="147"/>
      <c r="AU22" s="155"/>
      <c r="AV22" s="156"/>
      <c r="AW22" s="156"/>
      <c r="AX22" s="156"/>
      <c r="AY22" s="157"/>
      <c r="BD22" s="158"/>
      <c r="BJ22" s="137"/>
    </row>
    <row r="23" spans="1:62">
      <c r="A23" s="138"/>
      <c r="B23" s="151"/>
      <c r="C23" s="152"/>
      <c r="D23" s="152"/>
      <c r="E23" s="152"/>
      <c r="F23" s="153"/>
      <c r="G23" s="152"/>
      <c r="H23" s="152"/>
      <c r="I23" s="152"/>
      <c r="J23" s="152"/>
      <c r="K23" s="153"/>
      <c r="L23" s="151"/>
      <c r="M23" s="152"/>
      <c r="N23" s="152"/>
      <c r="O23" s="152"/>
      <c r="P23" s="153"/>
      <c r="Q23" s="152"/>
      <c r="R23" s="152"/>
      <c r="S23" s="152"/>
      <c r="T23" s="152"/>
      <c r="U23" s="153"/>
      <c r="V23" s="151"/>
      <c r="W23" s="152"/>
      <c r="X23" s="152"/>
      <c r="Y23" s="152"/>
      <c r="Z23" s="153"/>
      <c r="AA23" s="152"/>
      <c r="AB23" s="152"/>
      <c r="AC23" s="152"/>
      <c r="AD23" s="152"/>
      <c r="AE23" s="153"/>
      <c r="AF23" s="151"/>
      <c r="AG23" s="152"/>
      <c r="AH23" s="152"/>
      <c r="AI23" s="152"/>
      <c r="AJ23" s="153"/>
      <c r="AK23" s="152"/>
      <c r="AL23" s="152"/>
      <c r="AM23" s="152"/>
      <c r="AN23" s="152"/>
      <c r="AO23" s="153"/>
      <c r="AP23" s="151"/>
      <c r="AQ23" s="152"/>
      <c r="AR23" s="152"/>
      <c r="AS23" s="152"/>
      <c r="AT23" s="153"/>
      <c r="AU23" s="152"/>
      <c r="AV23" s="152"/>
      <c r="AW23" s="152"/>
      <c r="AX23" s="152"/>
      <c r="AY23" s="154"/>
      <c r="AZ23" s="152"/>
      <c r="BA23" s="152"/>
      <c r="BB23" s="152"/>
      <c r="BC23" s="152"/>
      <c r="BD23" s="154"/>
      <c r="BE23" s="152"/>
      <c r="BF23" s="152"/>
      <c r="BG23" s="152"/>
      <c r="BH23" s="152"/>
      <c r="BI23" s="152"/>
      <c r="BJ23" s="144"/>
    </row>
    <row r="24" spans="1:62">
      <c r="A24" s="141"/>
      <c r="B24" s="155"/>
      <c r="C24" s="156"/>
      <c r="D24" s="156"/>
      <c r="E24" s="156"/>
      <c r="F24" s="147"/>
      <c r="G24" s="156"/>
      <c r="H24" s="156"/>
      <c r="I24" s="156"/>
      <c r="J24" s="156"/>
      <c r="K24" s="147"/>
      <c r="L24" s="155"/>
      <c r="M24" s="156"/>
      <c r="N24" s="156"/>
      <c r="O24" s="156"/>
      <c r="P24" s="147"/>
      <c r="Q24" s="156"/>
      <c r="R24" s="156"/>
      <c r="S24" s="156"/>
      <c r="T24" s="156"/>
      <c r="U24" s="147"/>
      <c r="V24" s="155"/>
      <c r="W24" s="156"/>
      <c r="X24" s="156"/>
      <c r="Y24" s="156"/>
      <c r="Z24" s="147"/>
      <c r="AA24" s="156"/>
      <c r="AB24" s="156"/>
      <c r="AC24" s="156"/>
      <c r="AD24" s="156"/>
      <c r="AE24" s="147"/>
      <c r="AF24" s="155"/>
      <c r="AG24" s="156"/>
      <c r="AH24" s="156"/>
      <c r="AI24" s="156"/>
      <c r="AJ24" s="147"/>
      <c r="AK24" s="156"/>
      <c r="AL24" s="156"/>
      <c r="AM24" s="156"/>
      <c r="AN24" s="156"/>
      <c r="AO24" s="147"/>
      <c r="AP24" s="155"/>
      <c r="AQ24" s="156"/>
      <c r="AR24" s="156"/>
      <c r="AS24" s="156"/>
      <c r="AT24" s="147"/>
      <c r="AU24" s="156"/>
      <c r="AV24" s="156"/>
      <c r="AW24" s="156"/>
      <c r="AX24" s="156"/>
      <c r="AY24" s="157"/>
      <c r="AZ24" s="156"/>
      <c r="BA24" s="156"/>
      <c r="BB24" s="156"/>
      <c r="BC24" s="156"/>
      <c r="BD24" s="157"/>
      <c r="BE24" s="156"/>
      <c r="BF24" s="156"/>
      <c r="BG24" s="156"/>
      <c r="BH24" s="156"/>
      <c r="BI24" s="156"/>
      <c r="BJ24" s="150"/>
    </row>
    <row r="29" spans="1:62" ht="17.45" customHeight="1"/>
  </sheetData>
  <mergeCells count="23">
    <mergeCell ref="A23:A24"/>
    <mergeCell ref="A7:A8"/>
    <mergeCell ref="A9:A11"/>
    <mergeCell ref="A12:A14"/>
    <mergeCell ref="A15:A17"/>
    <mergeCell ref="A18:A20"/>
    <mergeCell ref="A21:A22"/>
    <mergeCell ref="AK5:AO5"/>
    <mergeCell ref="AP5:AT5"/>
    <mergeCell ref="AU5:AY5"/>
    <mergeCell ref="AZ5:BD5"/>
    <mergeCell ref="BE5:BI5"/>
    <mergeCell ref="BJ5:BJ6"/>
    <mergeCell ref="A1:BJ2"/>
    <mergeCell ref="A4:R4"/>
    <mergeCell ref="AJ4:BD4"/>
    <mergeCell ref="B5:F5"/>
    <mergeCell ref="G5:K5"/>
    <mergeCell ref="L5:P5"/>
    <mergeCell ref="Q5:U5"/>
    <mergeCell ref="V5:Z5"/>
    <mergeCell ref="AA5:AE5"/>
    <mergeCell ref="AF5:AJ5"/>
  </mergeCells>
  <phoneticPr fontId="2" type="noConversion"/>
  <pageMargins left="0.42" right="0.31" top="0.62" bottom="0.56000000000000005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0"/>
  <sheetViews>
    <sheetView view="pageBreakPreview" zoomScale="115" zoomScaleNormal="100" zoomScaleSheetLayoutView="115" workbookViewId="0">
      <selection activeCell="B16" sqref="B16"/>
    </sheetView>
  </sheetViews>
  <sheetFormatPr defaultRowHeight="16.5"/>
  <cols>
    <col min="1" max="1" width="13.625" style="26" customWidth="1"/>
    <col min="2" max="2" width="20" style="26" bestFit="1" customWidth="1"/>
    <col min="3" max="3" width="10.125" style="26" bestFit="1" customWidth="1"/>
    <col min="4" max="4" width="13.75" style="26" bestFit="1" customWidth="1"/>
    <col min="5" max="5" width="20.5" style="26" customWidth="1"/>
    <col min="6" max="6" width="13.625" style="26" bestFit="1" customWidth="1"/>
    <col min="7" max="8" width="11.75" style="26" bestFit="1" customWidth="1"/>
    <col min="9" max="16384" width="9" style="26"/>
  </cols>
  <sheetData>
    <row r="2" spans="1:8">
      <c r="A2" s="23" t="s">
        <v>94</v>
      </c>
      <c r="B2" s="23"/>
      <c r="C2" s="23"/>
      <c r="D2" s="23"/>
      <c r="E2" s="24"/>
      <c r="F2" s="25"/>
      <c r="G2" s="25"/>
      <c r="H2" s="25"/>
    </row>
    <row r="3" spans="1:8">
      <c r="A3" s="23"/>
      <c r="B3" s="26" t="s">
        <v>95</v>
      </c>
      <c r="C3" s="23"/>
      <c r="D3" s="23"/>
      <c r="E3" s="24"/>
      <c r="F3" s="25"/>
      <c r="G3" s="25"/>
      <c r="H3" s="25"/>
    </row>
    <row r="4" spans="1:8" ht="17.25" thickBot="1">
      <c r="A4" s="23"/>
      <c r="B4" s="23"/>
      <c r="C4" s="23"/>
      <c r="D4" s="23"/>
      <c r="E4" s="24"/>
      <c r="F4" s="25"/>
      <c r="G4" s="25"/>
      <c r="H4" s="25"/>
    </row>
    <row r="5" spans="1:8" ht="17.25" thickBot="1">
      <c r="A5" s="27" t="s">
        <v>96</v>
      </c>
      <c r="B5" s="28">
        <f>+E5</f>
        <v>8153995000</v>
      </c>
      <c r="C5" s="67"/>
      <c r="D5" s="57" t="s">
        <v>112</v>
      </c>
      <c r="E5" s="58">
        <f>+'총공사비산출총괄표(건축)'!E14*1000</f>
        <v>8153995000</v>
      </c>
    </row>
    <row r="6" spans="1:8" ht="16.5" customHeight="1">
      <c r="A6" s="27" t="s">
        <v>97</v>
      </c>
      <c r="B6" s="33">
        <v>5000000000</v>
      </c>
      <c r="C6" s="55"/>
      <c r="D6" s="105" t="s">
        <v>113</v>
      </c>
      <c r="E6" s="106"/>
    </row>
    <row r="7" spans="1:8" ht="16.5" customHeight="1" thickBot="1">
      <c r="A7" s="27" t="s">
        <v>98</v>
      </c>
      <c r="B7" s="34">
        <v>2.98</v>
      </c>
      <c r="C7" s="56"/>
      <c r="D7" s="59" t="s">
        <v>112</v>
      </c>
      <c r="E7" s="60" t="s">
        <v>114</v>
      </c>
    </row>
    <row r="8" spans="1:8" ht="16.5" customHeight="1" thickTop="1">
      <c r="A8" s="27" t="s">
        <v>99</v>
      </c>
      <c r="B8" s="34">
        <v>2.9</v>
      </c>
      <c r="C8" s="56"/>
      <c r="D8" s="61" t="s">
        <v>115</v>
      </c>
      <c r="E8" s="62">
        <v>3.15</v>
      </c>
    </row>
    <row r="9" spans="1:8" ht="16.5" customHeight="1">
      <c r="A9" s="27" t="s">
        <v>100</v>
      </c>
      <c r="B9" s="33">
        <v>10000000000</v>
      </c>
      <c r="C9" s="56"/>
      <c r="D9" s="63" t="s">
        <v>116</v>
      </c>
      <c r="E9" s="64">
        <v>3.05</v>
      </c>
    </row>
    <row r="10" spans="1:8" ht="17.25" thickBot="1">
      <c r="A10" s="23"/>
      <c r="B10" s="23"/>
      <c r="C10" s="23"/>
      <c r="D10" s="66" t="s">
        <v>117</v>
      </c>
      <c r="E10" s="159">
        <v>2.98</v>
      </c>
    </row>
    <row r="11" spans="1:8" ht="17.25" thickBot="1">
      <c r="A11" s="29" t="s">
        <v>101</v>
      </c>
      <c r="B11" s="54">
        <f>B7-(B5-B6)*(B7-B8)/(B9-B6)</f>
        <v>2.9295360800000001</v>
      </c>
      <c r="C11" s="23"/>
      <c r="D11" s="66" t="s">
        <v>118</v>
      </c>
      <c r="E11" s="159">
        <v>2.9</v>
      </c>
    </row>
    <row r="12" spans="1:8">
      <c r="A12" s="23"/>
      <c r="B12" s="23"/>
      <c r="C12" s="23"/>
      <c r="D12" s="63" t="s">
        <v>119</v>
      </c>
      <c r="E12" s="64">
        <v>2.86</v>
      </c>
    </row>
    <row r="13" spans="1:8">
      <c r="A13" s="23"/>
      <c r="B13" s="23"/>
      <c r="C13" s="23"/>
      <c r="D13" s="63" t="s">
        <v>120</v>
      </c>
      <c r="E13" s="64">
        <v>2.82</v>
      </c>
    </row>
    <row r="14" spans="1:8">
      <c r="A14" s="23"/>
      <c r="B14" s="23"/>
      <c r="C14" s="23"/>
      <c r="D14" s="63" t="s">
        <v>121</v>
      </c>
      <c r="E14" s="65">
        <v>2.69</v>
      </c>
    </row>
    <row r="15" spans="1:8">
      <c r="A15" s="70" t="s">
        <v>126</v>
      </c>
      <c r="B15" s="71">
        <f>+E5</f>
        <v>8153995000</v>
      </c>
      <c r="C15" s="23"/>
      <c r="D15" s="160" t="s">
        <v>122</v>
      </c>
      <c r="E15" s="161">
        <v>2.39</v>
      </c>
    </row>
    <row r="16" spans="1:8">
      <c r="A16" s="70" t="s">
        <v>127</v>
      </c>
      <c r="B16" s="72">
        <f>+B15*B17</f>
        <v>238874225.48639598</v>
      </c>
      <c r="C16" s="23"/>
      <c r="D16" s="160" t="s">
        <v>123</v>
      </c>
      <c r="E16" s="161">
        <v>2.33</v>
      </c>
    </row>
    <row r="17" spans="1:5">
      <c r="A17" s="70" t="s">
        <v>128</v>
      </c>
      <c r="B17" s="73">
        <f>+B11/100</f>
        <v>2.92953608E-2</v>
      </c>
      <c r="D17" s="63" t="s">
        <v>124</v>
      </c>
      <c r="E17" s="65">
        <v>2.2999999999999998</v>
      </c>
    </row>
    <row r="18" spans="1:5" ht="17.25" thickBot="1">
      <c r="A18" s="23"/>
      <c r="B18" s="23"/>
      <c r="C18" s="30"/>
      <c r="D18" s="68" t="s">
        <v>125</v>
      </c>
      <c r="E18" s="69">
        <v>2.2400000000000002</v>
      </c>
    </row>
    <row r="19" spans="1:5">
      <c r="B19" s="53"/>
      <c r="C19" s="23"/>
      <c r="D19" s="23"/>
      <c r="E19" s="31"/>
    </row>
    <row r="20" spans="1:5">
      <c r="B20" s="32"/>
      <c r="D20" s="23"/>
      <c r="E20" s="24"/>
    </row>
  </sheetData>
  <mergeCells count="1">
    <mergeCell ref="D6:E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총공사비산출총괄표(건축)</vt:lpstr>
      <vt:lpstr>구성현황표(건축)</vt:lpstr>
      <vt:lpstr>예정 공정표</vt:lpstr>
      <vt:lpstr>감리비 산정(건축)</vt:lpstr>
      <vt:lpstr>'감리비 산정(건축)'!Print_Area</vt:lpstr>
      <vt:lpstr>'구성현황표(건축)'!Print_Area</vt:lpstr>
      <vt:lpstr>'총공사비산출총괄표(건축)'!Print_Area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00005579</dc:creator>
  <cp:lastModifiedBy>WIN</cp:lastModifiedBy>
  <cp:lastPrinted>2025-09-03T06:54:02Z</cp:lastPrinted>
  <dcterms:created xsi:type="dcterms:W3CDTF">2021-08-09T04:54:19Z</dcterms:created>
  <dcterms:modified xsi:type="dcterms:W3CDTF">2025-09-03T07:21:12Z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zNTM5IiwibG9nVGltZSI6IjIwMjUtMDktMDhUMTE6NDc6MzFaIiwicElEIjoiMiIsInRyYWNlSWQiOiIxMUNFREUwOTBENEI0OEZEMjg2RjUzQjg1NTI5NENCOCIsInVzZXJDb2RlIjoidGxmbGRvcyJ9LCJub2RlMiI6eyJkc2QiOiIwMTAwMDAwMDAwMDAzNTM5IiwibG9nVGltZSI6IjIwMjUtMDktMDhUMTE6NDc6MzFaIiwicElEIjoiMiIsInRyYWNlSWQiOiIxMUNFREUwOTBENEI0OEZEMjg2RjUzQjg1NTI5NENCOCIsInVzZXJDb2RlIjoidGxmbGRvcyJ9LCJub2RlMyI6eyJkc2QiOiIwMTAwMDAwMDAwMDAzNTM5IiwibG9nVGltZSI6IjIwMjUtMDktMDhUMTE6NDc6MzFaIiwicElEIjoiMiIsInRyYWNlSWQiOiIxMUNFREUwOTBENEI0OEZEMjg2RjUzQjg1NTI5NENCOCIsInVzZXJDb2RlIjoidGxmbGRvcyJ9LCJub2RlNCI6eyJkc2QiOiIwMTAwMDAwMDAwMDAzNTM5IiwibG9nVGltZSI6IjIwMjUtMDktMDhUMTE6NDc6MzFaIiwicElEIjoiMiIsInRyYWNlSWQiOiIxMUNFREUwOTBENEI0OEZEMjg2RjUzQjg1NTI5NENCOCIsInVzZXJDb2RlIjoidGxmbGRvcyJ9LCJub2RlNSI6eyJkc2QiOiIwMDAwMDAwMDAwMDAwMDAwIiwibG9nVGltZSI6IjIwMjUtMDktMDlUMDU6NDc6NDZaIiwicElEIjoyMDQ4LCJ0cmFjZUlkIjoiOEQ0MUJENkM0NEMxNEEwQ0FBOEIxNTg5MjAxMUZCRDMiLCJ1c2VyQ29kZSI6InRsZmxkb3MifSwibm9kZUNvdW50IjoyfQ==</vt:lpwstr>
  </property>
</Properties>
</file>